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Z:\14 退職準備のしおり\R5年度退職準備のしおり\２しおり原稿\様式修正\異動報告書最終版\HP掲載用\"/>
    </mc:Choice>
  </mc:AlternateContent>
  <xr:revisionPtr revIDLastSave="0" documentId="13_ncr:1_{93B3B2E0-2CE7-4329-AB9D-194FD3431684}" xr6:coauthVersionLast="47" xr6:coauthVersionMax="47" xr10:uidLastSave="{00000000-0000-0000-0000-000000000000}"/>
  <workbookProtection workbookAlgorithmName="SHA-512" workbookHashValue="kVi7pmqN7OYkYyxsDlTfc7FQ2hzjeaRmOqQW7kvZxcI1hFayvfb6PMC1UE86su/R6AToQQKr6HdOuN1sWuWXAQ==" workbookSaltValue="x3L62prIn6saU7jmbJC7UQ==" workbookSpinCount="100000" lockStructure="1"/>
  <bookViews>
    <workbookView xWindow="29610" yWindow="15" windowWidth="28110" windowHeight="16440" tabRatio="757" xr2:uid="{00000000-000D-0000-FFFF-FFFF00000000}"/>
  </bookViews>
  <sheets>
    <sheet name="組合員異動報告 (常勤職員・再任用職員用)" sheetId="16" r:id="rId1"/>
    <sheet name="組合員異動報告 (会計年度任用職員・臨時的任用職員用)" sheetId="6" r:id="rId2"/>
    <sheet name="【参考】提出書類判定シート" sheetId="15" r:id="rId3"/>
    <sheet name="【参考】退職・異動分類表" sheetId="12" state="hidden" r:id="rId4"/>
    <sheet name="【参考】組合員種別について" sheetId="17" r:id="rId5"/>
    <sheet name="選択肢（非表示予定）" sheetId="14" state="hidden" r:id="rId6"/>
    <sheet name="削除分" sheetId="13" state="hidden" r:id="rId7"/>
  </sheets>
  <definedNames>
    <definedName name="_xlnm._FilterDatabase" localSheetId="3" hidden="1">【参考】退職・異動分類表!$A$2:$T$64</definedName>
    <definedName name="_xlnm._FilterDatabase" localSheetId="1" hidden="1">'組合員異動報告 (会計年度任用職員・臨時的任用職員用)'!$A$14:$M$14</definedName>
    <definedName name="_xlnm._FilterDatabase" localSheetId="0" hidden="1">'組合員異動報告 (常勤職員・再任用職員用)'!$A$14:$H$14</definedName>
    <definedName name="_xlnm.Print_Area" localSheetId="4">【参考】組合員種別について!$A$1:$I$38</definedName>
    <definedName name="_xlnm.Print_Area" localSheetId="3">【参考】退職・異動分類表!$A$1:$U$64</definedName>
    <definedName name="_xlnm.Print_Area" localSheetId="2">【参考】提出書類判定シート!$A$1:$O$23</definedName>
    <definedName name="_xlnm.Print_Area" localSheetId="1">'組合員異動報告 (会計年度任用職員・臨時的任用職員用)'!$A$1:$N$49</definedName>
    <definedName name="_xlnm.Print_Area" localSheetId="0">'組合員異動報告 (常勤職員・再任用職員用)'!$A$1:$J$52</definedName>
    <definedName name="_xlnm.Print_Titles" localSheetId="3">【参考】退職・異動分類表!$1:$2</definedName>
    <definedName name="_xlnm.Print_Titles" localSheetId="1">'組合員異動報告 (会計年度任用職員・臨時的任用職員用)'!$13:$14</definedName>
    <definedName name="_xlnm.Print_Titles" localSheetId="0">'組合員異動報告 (常勤職員・再任用職員用)'!$13:$14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6" l="1"/>
  <c r="B11" i="6"/>
  <c r="F17" i="16" l="1"/>
  <c r="F18" i="16"/>
  <c r="J17" i="16"/>
  <c r="J16" i="16"/>
  <c r="J18" i="16"/>
  <c r="F16" i="16"/>
  <c r="N19" i="6"/>
  <c r="L19" i="6"/>
  <c r="L18" i="6"/>
  <c r="H19" i="6"/>
  <c r="N18" i="6"/>
  <c r="H18" i="6"/>
  <c r="N17" i="6"/>
  <c r="L17" i="6"/>
  <c r="H17" i="6"/>
  <c r="N16" i="6"/>
  <c r="L16" i="6"/>
  <c r="H16" i="6"/>
  <c r="I6" i="15"/>
  <c r="F19" i="16" l="1"/>
  <c r="J36" i="13" l="1"/>
  <c r="J35" i="13"/>
  <c r="J34" i="13"/>
  <c r="J33" i="13"/>
  <c r="J32" i="13"/>
  <c r="J31" i="13"/>
  <c r="J30" i="13"/>
  <c r="J28" i="13"/>
  <c r="J29" i="13"/>
  <c r="J27" i="13"/>
  <c r="J26" i="13"/>
  <c r="J25" i="13"/>
  <c r="J24" i="13"/>
  <c r="J23" i="13"/>
  <c r="J22" i="13"/>
  <c r="J21" i="13"/>
  <c r="J20" i="13"/>
  <c r="J19" i="13"/>
  <c r="J19" i="16" l="1"/>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15"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20" i="16"/>
  <c r="F21" i="16"/>
  <c r="F22" i="1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15"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20" i="6"/>
  <c r="L23" i="6"/>
  <c r="L21" i="6"/>
  <c r="L22" i="6"/>
  <c r="L24" i="6"/>
  <c r="L25" i="6"/>
  <c r="L26" i="6"/>
  <c r="L27" i="6"/>
  <c r="L28" i="6"/>
  <c r="L29" i="6"/>
  <c r="L30" i="6"/>
  <c r="L31" i="6"/>
  <c r="L32" i="6"/>
  <c r="L33" i="6"/>
  <c r="L34" i="6"/>
  <c r="L35" i="6"/>
  <c r="L36" i="6"/>
  <c r="L37" i="6"/>
  <c r="L38" i="6"/>
  <c r="L39" i="6"/>
  <c r="L40" i="6"/>
  <c r="L41" i="6"/>
  <c r="L42" i="6"/>
  <c r="L43" i="6"/>
  <c r="L44" i="6"/>
  <c r="L45" i="6"/>
  <c r="L46" i="6"/>
  <c r="L47" i="6"/>
  <c r="L48" i="6"/>
  <c r="L49" i="6"/>
  <c r="L20" i="6"/>
  <c r="H15" i="6"/>
  <c r="L15" i="6"/>
  <c r="F15" i="16"/>
  <c r="D6" i="15"/>
  <c r="J18" i="13" l="1"/>
  <c r="J17" i="13"/>
  <c r="J16" i="13"/>
  <c r="J15" i="13"/>
  <c r="J14" i="13"/>
  <c r="J13" i="13"/>
  <c r="J12" i="13"/>
  <c r="J11" i="13"/>
  <c r="J3" i="12" l="1"/>
  <c r="J4" i="12"/>
  <c r="J57" i="12"/>
  <c r="J48" i="12"/>
  <c r="J24" i="12"/>
  <c r="J22" i="12"/>
  <c r="J13" i="12"/>
  <c r="J35" i="12"/>
  <c r="J5" i="12"/>
  <c r="J9" i="12"/>
  <c r="J10" i="12"/>
  <c r="J11" i="12"/>
  <c r="J6" i="12"/>
  <c r="J7" i="12"/>
  <c r="J8" i="12"/>
  <c r="J12" i="12"/>
  <c r="J14" i="12"/>
  <c r="J18" i="12"/>
  <c r="J19" i="12"/>
  <c r="J20" i="12"/>
  <c r="J15" i="12"/>
  <c r="J16" i="12"/>
  <c r="J17" i="12"/>
  <c r="J21" i="12"/>
  <c r="J23" i="12"/>
  <c r="J25" i="12"/>
  <c r="J26" i="12"/>
  <c r="J41" i="12"/>
  <c r="J42" i="12"/>
  <c r="J43" i="12"/>
  <c r="J44" i="12"/>
  <c r="J45" i="12"/>
  <c r="J46" i="12"/>
  <c r="J27" i="12"/>
  <c r="J28" i="12"/>
  <c r="J29" i="12"/>
  <c r="J30" i="12"/>
  <c r="J31" i="12"/>
  <c r="J32" i="12"/>
  <c r="J33" i="12"/>
  <c r="J34" i="12"/>
  <c r="J36" i="12"/>
  <c r="J37" i="12"/>
  <c r="J38" i="12"/>
  <c r="J39" i="12"/>
  <c r="J40" i="12"/>
  <c r="J47" i="12"/>
  <c r="J49" i="12"/>
  <c r="J53" i="12"/>
  <c r="J54" i="12"/>
  <c r="J55" i="12"/>
  <c r="J50" i="12"/>
  <c r="J51" i="12"/>
  <c r="J52" i="12"/>
  <c r="J56" i="12"/>
  <c r="J58" i="12"/>
  <c r="J62" i="12"/>
  <c r="J63" i="12"/>
  <c r="J64" i="12"/>
  <c r="J59" i="12"/>
  <c r="J60" i="12"/>
  <c r="J61" i="12"/>
  <c r="K6" i="15" l="1"/>
  <c r="O6" i="15" s="1"/>
  <c r="N6" i="15" l="1"/>
  <c r="L6" i="15"/>
  <c r="M6" i="15"/>
</calcChain>
</file>

<file path=xl/sharedStrings.xml><?xml version="1.0" encoding="utf-8"?>
<sst xmlns="http://schemas.openxmlformats.org/spreadsheetml/2006/main" count="1816" uniqueCount="254">
  <si>
    <t>所属</t>
    <rPh sb="0" eb="2">
      <t>ショゾク</t>
    </rPh>
    <phoneticPr fontId="1"/>
  </si>
  <si>
    <t>　</t>
    <phoneticPr fontId="1"/>
  </si>
  <si>
    <t>備考</t>
    <rPh sb="0" eb="2">
      <t>ビコウ</t>
    </rPh>
    <phoneticPr fontId="1"/>
  </si>
  <si>
    <t>名分</t>
    <rPh sb="0" eb="2">
      <t>メイブン</t>
    </rPh>
    <phoneticPr fontId="1"/>
  </si>
  <si>
    <t>キョウサイ　タロウ</t>
    <phoneticPr fontId="1"/>
  </si>
  <si>
    <t>一般組合員</t>
    <rPh sb="0" eb="2">
      <t>イッパン</t>
    </rPh>
    <rPh sb="2" eb="5">
      <t>クミアイイン</t>
    </rPh>
    <phoneticPr fontId="1"/>
  </si>
  <si>
    <t>短期組合員</t>
    <rPh sb="0" eb="2">
      <t>タンキ</t>
    </rPh>
    <rPh sb="2" eb="5">
      <t>クミアイイン</t>
    </rPh>
    <phoneticPr fontId="1"/>
  </si>
  <si>
    <t>異動のありました組合員について、下記のとおり報告します。</t>
    <rPh sb="0" eb="2">
      <t>イドウ</t>
    </rPh>
    <rPh sb="8" eb="11">
      <t>クミアイイン</t>
    </rPh>
    <rPh sb="16" eb="18">
      <t>カキ</t>
    </rPh>
    <rPh sb="22" eb="24">
      <t>ホウコク</t>
    </rPh>
    <phoneticPr fontId="1"/>
  </si>
  <si>
    <t>異動内容</t>
    <rPh sb="0" eb="2">
      <t>イドウ</t>
    </rPh>
    <rPh sb="2" eb="4">
      <t>ナイヨウ</t>
    </rPh>
    <phoneticPr fontId="1"/>
  </si>
  <si>
    <t>－</t>
    <phoneticPr fontId="1"/>
  </si>
  <si>
    <t>－</t>
  </si>
  <si>
    <t>地方職員共済組合大阪府支部長　様</t>
    <rPh sb="0" eb="13">
      <t>チホウショクインキョウサイクミアイオオサカフシブ</t>
    </rPh>
    <rPh sb="13" eb="14">
      <t>チョウ</t>
    </rPh>
    <rPh sb="15" eb="16">
      <t>サマ</t>
    </rPh>
    <phoneticPr fontId="1"/>
  </si>
  <si>
    <t>地共済処理欄</t>
    <rPh sb="0" eb="1">
      <t>チ</t>
    </rPh>
    <rPh sb="1" eb="3">
      <t>キョウサイ</t>
    </rPh>
    <rPh sb="3" eb="5">
      <t>ショリ</t>
    </rPh>
    <rPh sb="5" eb="6">
      <t>ラン</t>
    </rPh>
    <phoneticPr fontId="1"/>
  </si>
  <si>
    <t>○○</t>
    <phoneticPr fontId="1"/>
  </si>
  <si>
    <t>事実発生日</t>
    <rPh sb="0" eb="5">
      <t>ジジツハッセイビ</t>
    </rPh>
    <phoneticPr fontId="1"/>
  </si>
  <si>
    <t>喪失</t>
    <rPh sb="0" eb="2">
      <t>ソウシツ</t>
    </rPh>
    <phoneticPr fontId="1"/>
  </si>
  <si>
    <t>×</t>
    <phoneticPr fontId="1"/>
  </si>
  <si>
    <t>所属機関名</t>
    <rPh sb="0" eb="4">
      <t>ショゾクキカン</t>
    </rPh>
    <rPh sb="4" eb="5">
      <t>メイ</t>
    </rPh>
    <phoneticPr fontId="1"/>
  </si>
  <si>
    <t>組合員情報</t>
    <rPh sb="0" eb="3">
      <t>クミアイイン</t>
    </rPh>
    <rPh sb="3" eb="5">
      <t>ジョウホウ</t>
    </rPh>
    <phoneticPr fontId="1"/>
  </si>
  <si>
    <t>整理
番号</t>
    <rPh sb="0" eb="2">
      <t>セイリ</t>
    </rPh>
    <rPh sb="3" eb="5">
      <t>バンゴウ</t>
    </rPh>
    <phoneticPr fontId="1"/>
  </si>
  <si>
    <r>
      <t xml:space="preserve">職員番号
</t>
    </r>
    <r>
      <rPr>
        <b/>
        <sz val="12"/>
        <color theme="0"/>
        <rFont val="BIZ UDPゴシック"/>
        <family val="3"/>
        <charset val="128"/>
      </rPr>
      <t>（組合員番号下6桁）</t>
    </r>
    <rPh sb="0" eb="4">
      <t>ショクインバンゴウ</t>
    </rPh>
    <rPh sb="6" eb="9">
      <t>クミアイイン</t>
    </rPh>
    <rPh sb="9" eb="11">
      <t>バンゴウ</t>
    </rPh>
    <rPh sb="11" eb="12">
      <t>シモ</t>
    </rPh>
    <rPh sb="13" eb="14">
      <t>ケタ</t>
    </rPh>
    <phoneticPr fontId="1"/>
  </si>
  <si>
    <t>カナ氏名</t>
    <rPh sb="2" eb="4">
      <t>シメイ</t>
    </rPh>
    <phoneticPr fontId="1"/>
  </si>
  <si>
    <t>異動時
組合員種別</t>
    <rPh sb="0" eb="3">
      <t>イドウジ</t>
    </rPh>
    <rPh sb="4" eb="7">
      <t>クミアイイン</t>
    </rPh>
    <rPh sb="7" eb="9">
      <t>シュベツ</t>
    </rPh>
    <phoneticPr fontId="1"/>
  </si>
  <si>
    <t>異動後
組合員新種別</t>
    <rPh sb="0" eb="3">
      <t>イドウゴ</t>
    </rPh>
    <rPh sb="4" eb="7">
      <t>クミアイイン</t>
    </rPh>
    <rPh sb="7" eb="8">
      <t>シン</t>
    </rPh>
    <rPh sb="8" eb="10">
      <t>シュベツ</t>
    </rPh>
    <phoneticPr fontId="1"/>
  </si>
  <si>
    <t>内容確認</t>
    <rPh sb="0" eb="2">
      <t>ナイヨウ</t>
    </rPh>
    <rPh sb="2" eb="4">
      <t>カクニン</t>
    </rPh>
    <phoneticPr fontId="1"/>
  </si>
  <si>
    <t>処理完了</t>
    <rPh sb="0" eb="2">
      <t>ショリ</t>
    </rPh>
    <rPh sb="2" eb="4">
      <t>カンリョウ</t>
    </rPh>
    <phoneticPr fontId="1"/>
  </si>
  <si>
    <t>定年退職</t>
    <rPh sb="0" eb="4">
      <t>テイネンタイショク</t>
    </rPh>
    <phoneticPr fontId="1"/>
  </si>
  <si>
    <t>任期満了</t>
    <rPh sb="0" eb="4">
      <t>ニンキマンリョウ</t>
    </rPh>
    <phoneticPr fontId="1"/>
  </si>
  <si>
    <t>任意継続</t>
    <rPh sb="0" eb="4">
      <t>ニンイケイゾク</t>
    </rPh>
    <phoneticPr fontId="1"/>
  </si>
  <si>
    <t>異動後</t>
    <rPh sb="0" eb="3">
      <t>イドウゴ</t>
    </rPh>
    <phoneticPr fontId="1"/>
  </si>
  <si>
    <t>異動後組合員種別</t>
    <rPh sb="0" eb="3">
      <t>イドウゴ</t>
    </rPh>
    <rPh sb="3" eb="6">
      <t>クミアイイン</t>
    </rPh>
    <rPh sb="6" eb="8">
      <t>シュベツ</t>
    </rPh>
    <phoneticPr fontId="1"/>
  </si>
  <si>
    <t>再任用フルタイム</t>
    <rPh sb="0" eb="3">
      <t>サイニンヨウ</t>
    </rPh>
    <phoneticPr fontId="1"/>
  </si>
  <si>
    <t>会計年度任用職員</t>
  </si>
  <si>
    <t>定年退職</t>
    <rPh sb="0" eb="2">
      <t>テイネン</t>
    </rPh>
    <rPh sb="2" eb="4">
      <t>タイショク</t>
    </rPh>
    <phoneticPr fontId="1"/>
  </si>
  <si>
    <t>臨時的任用職員</t>
  </si>
  <si>
    <t>最終所属所</t>
    <rPh sb="0" eb="2">
      <t>サイシュウ</t>
    </rPh>
    <rPh sb="2" eb="4">
      <t>ショゾク</t>
    </rPh>
    <rPh sb="4" eb="5">
      <t>ショ</t>
    </rPh>
    <phoneticPr fontId="1"/>
  </si>
  <si>
    <t>退職パターン</t>
    <rPh sb="0" eb="2">
      <t>タイショク</t>
    </rPh>
    <phoneticPr fontId="1"/>
  </si>
  <si>
    <t>整理区分</t>
    <rPh sb="0" eb="2">
      <t>セイリ</t>
    </rPh>
    <rPh sb="2" eb="4">
      <t>クブン</t>
    </rPh>
    <phoneticPr fontId="1"/>
  </si>
  <si>
    <t>しおり</t>
    <phoneticPr fontId="1"/>
  </si>
  <si>
    <t>勤務形態</t>
    <rPh sb="0" eb="2">
      <t>キンム</t>
    </rPh>
    <rPh sb="2" eb="4">
      <t>ケイタイ</t>
    </rPh>
    <phoneticPr fontId="1"/>
  </si>
  <si>
    <t>退職後の健康保険</t>
    <rPh sb="0" eb="3">
      <t>タイショクゴ</t>
    </rPh>
    <rPh sb="4" eb="6">
      <t>ケンコウ</t>
    </rPh>
    <rPh sb="6" eb="8">
      <t>ホケン</t>
    </rPh>
    <phoneticPr fontId="1"/>
  </si>
  <si>
    <t>資格</t>
    <rPh sb="0" eb="2">
      <t>シカク</t>
    </rPh>
    <phoneticPr fontId="1"/>
  </si>
  <si>
    <t>資格
取得届</t>
    <rPh sb="0" eb="2">
      <t>シカク</t>
    </rPh>
    <rPh sb="3" eb="5">
      <t>シュトク</t>
    </rPh>
    <rPh sb="5" eb="6">
      <t>トドケ</t>
    </rPh>
    <phoneticPr fontId="1"/>
  </si>
  <si>
    <t>異動
報告書</t>
    <rPh sb="0" eb="2">
      <t>イドウ</t>
    </rPh>
    <rPh sb="3" eb="6">
      <t>ホウコクショ</t>
    </rPh>
    <phoneticPr fontId="1"/>
  </si>
  <si>
    <t>退職届</t>
    <rPh sb="0" eb="2">
      <t>タイショク</t>
    </rPh>
    <rPh sb="2" eb="3">
      <t>トドケ</t>
    </rPh>
    <phoneticPr fontId="1"/>
  </si>
  <si>
    <t>証</t>
    <rPh sb="0" eb="1">
      <t>ショウ</t>
    </rPh>
    <phoneticPr fontId="1"/>
  </si>
  <si>
    <t>任継</t>
    <rPh sb="0" eb="2">
      <t>ニンケイ</t>
    </rPh>
    <phoneticPr fontId="1"/>
  </si>
  <si>
    <t>（退職前日）</t>
    <rPh sb="1" eb="3">
      <t>タイショク</t>
    </rPh>
    <rPh sb="3" eb="5">
      <t>ゼンジツ</t>
    </rPh>
    <phoneticPr fontId="1"/>
  </si>
  <si>
    <t>知事部局</t>
    <rPh sb="0" eb="1">
      <t>シ</t>
    </rPh>
    <rPh sb="1" eb="2">
      <t>コト</t>
    </rPh>
    <rPh sb="2" eb="3">
      <t>ブ</t>
    </rPh>
    <rPh sb="3" eb="4">
      <t>キョク</t>
    </rPh>
    <phoneticPr fontId="1"/>
  </si>
  <si>
    <t>無職</t>
    <rPh sb="0" eb="2">
      <t>ムショク</t>
    </rPh>
    <phoneticPr fontId="1"/>
  </si>
  <si>
    <t>ウ</t>
    <phoneticPr fontId="1"/>
  </si>
  <si>
    <t>×</t>
  </si>
  <si>
    <t>〇</t>
  </si>
  <si>
    <t>〇</t>
    <phoneticPr fontId="1"/>
  </si>
  <si>
    <t>任継/国保
被扶養者</t>
    <rPh sb="0" eb="2">
      <t>ニンケイ</t>
    </rPh>
    <rPh sb="3" eb="5">
      <t>コクホ</t>
    </rPh>
    <rPh sb="6" eb="10">
      <t>ヒフヨウシャ</t>
    </rPh>
    <phoneticPr fontId="1"/>
  </si>
  <si>
    <t>定年退職以外</t>
    <rPh sb="0" eb="2">
      <t>テイネン</t>
    </rPh>
    <rPh sb="2" eb="4">
      <t>タイショク</t>
    </rPh>
    <rPh sb="4" eb="6">
      <t>イガイ</t>
    </rPh>
    <phoneticPr fontId="1"/>
  </si>
  <si>
    <t>定年以外の年度末退職（常勤）</t>
    <rPh sb="0" eb="2">
      <t>テイネン</t>
    </rPh>
    <rPh sb="2" eb="4">
      <t>イガイ</t>
    </rPh>
    <rPh sb="5" eb="8">
      <t>ネンドマツ</t>
    </rPh>
    <rPh sb="8" eb="10">
      <t>タイショク</t>
    </rPh>
    <rPh sb="11" eb="13">
      <t>ジョウキン</t>
    </rPh>
    <phoneticPr fontId="1"/>
  </si>
  <si>
    <t>A</t>
  </si>
  <si>
    <t>定年以外の年度途中退職（常勤）</t>
    <rPh sb="0" eb="2">
      <t>テイネン</t>
    </rPh>
    <rPh sb="2" eb="4">
      <t>イガイ</t>
    </rPh>
    <rPh sb="5" eb="7">
      <t>ネンド</t>
    </rPh>
    <rPh sb="7" eb="9">
      <t>トチュウ</t>
    </rPh>
    <rPh sb="9" eb="11">
      <t>タイショク</t>
    </rPh>
    <rPh sb="12" eb="14">
      <t>ジョウキン</t>
    </rPh>
    <phoneticPr fontId="1"/>
  </si>
  <si>
    <t>任継・国保等</t>
    <rPh sb="1" eb="3">
      <t>コクホ</t>
    </rPh>
    <rPh sb="3" eb="4">
      <t>トウ</t>
    </rPh>
    <phoneticPr fontId="1"/>
  </si>
  <si>
    <t>オ</t>
    <phoneticPr fontId="1"/>
  </si>
  <si>
    <t>他保険者から転入翌日退職（常勤）</t>
    <rPh sb="0" eb="1">
      <t>ホカ</t>
    </rPh>
    <rPh sb="1" eb="4">
      <t>ホケンシャ</t>
    </rPh>
    <rPh sb="6" eb="8">
      <t>テンニュウ</t>
    </rPh>
    <rPh sb="8" eb="10">
      <t>ヨクジツ</t>
    </rPh>
    <rPh sb="10" eb="12">
      <t>タイショク</t>
    </rPh>
    <rPh sb="13" eb="15">
      <t>ジョウキン</t>
    </rPh>
    <phoneticPr fontId="1"/>
  </si>
  <si>
    <t>警　　察/
営利法人</t>
    <rPh sb="0" eb="1">
      <t>ケイ</t>
    </rPh>
    <rPh sb="3" eb="4">
      <t>サッ</t>
    </rPh>
    <rPh sb="6" eb="8">
      <t>エイリ</t>
    </rPh>
    <rPh sb="8" eb="10">
      <t>ホウジン</t>
    </rPh>
    <phoneticPr fontId="1"/>
  </si>
  <si>
    <t>会計年度任用終了</t>
    <rPh sb="6" eb="8">
      <t>シュウリョウ</t>
    </rPh>
    <phoneticPr fontId="1"/>
  </si>
  <si>
    <t>会計年度任用</t>
    <phoneticPr fontId="1"/>
  </si>
  <si>
    <t>臨時的任用終了</t>
    <rPh sb="5" eb="7">
      <t>シュウリョウ</t>
    </rPh>
    <phoneticPr fontId="1"/>
  </si>
  <si>
    <t>臨時的任用</t>
    <phoneticPr fontId="1"/>
  </si>
  <si>
    <t>支部所管法人以外就職</t>
    <rPh sb="0" eb="2">
      <t>シブ</t>
    </rPh>
    <rPh sb="2" eb="4">
      <t>ショカン</t>
    </rPh>
    <rPh sb="4" eb="6">
      <t>ホウジン</t>
    </rPh>
    <rPh sb="6" eb="8">
      <t>イガイ</t>
    </rPh>
    <rPh sb="8" eb="10">
      <t>シュウショク</t>
    </rPh>
    <phoneticPr fontId="1"/>
  </si>
  <si>
    <t>他の勤務先に就職</t>
    <rPh sb="0" eb="1">
      <t>タ</t>
    </rPh>
    <rPh sb="2" eb="5">
      <t>キンムサキ</t>
    </rPh>
    <rPh sb="6" eb="8">
      <t>シュウショク</t>
    </rPh>
    <phoneticPr fontId="1"/>
  </si>
  <si>
    <t>勤務先保険</t>
    <rPh sb="0" eb="3">
      <t>キンムサキ</t>
    </rPh>
    <rPh sb="3" eb="5">
      <t>ホケン</t>
    </rPh>
    <phoneticPr fontId="1"/>
  </si>
  <si>
    <t>B</t>
  </si>
  <si>
    <t>他の勤務先に就職</t>
    <rPh sb="6" eb="8">
      <t>シュウショク</t>
    </rPh>
    <phoneticPr fontId="1"/>
  </si>
  <si>
    <t>支部所管法人就職</t>
    <rPh sb="0" eb="2">
      <t>シブ</t>
    </rPh>
    <rPh sb="2" eb="4">
      <t>ショカン</t>
    </rPh>
    <rPh sb="4" eb="6">
      <t>ホウジン</t>
    </rPh>
    <rPh sb="6" eb="8">
      <t>シュウショク</t>
    </rPh>
    <phoneticPr fontId="1"/>
  </si>
  <si>
    <t>C</t>
    <phoneticPr fontId="1"/>
  </si>
  <si>
    <t>ア</t>
    <phoneticPr fontId="1"/>
  </si>
  <si>
    <t>地共済（一般）</t>
    <rPh sb="0" eb="3">
      <t>チキョウサイ</t>
    </rPh>
    <rPh sb="4" eb="6">
      <t>イッパン</t>
    </rPh>
    <phoneticPr fontId="1"/>
  </si>
  <si>
    <t>イ</t>
    <phoneticPr fontId="1"/>
  </si>
  <si>
    <t>地共済（短期）</t>
    <rPh sb="0" eb="3">
      <t>チキョウサイ</t>
    </rPh>
    <rPh sb="4" eb="6">
      <t>タンキ</t>
    </rPh>
    <phoneticPr fontId="1"/>
  </si>
  <si>
    <t>D</t>
  </si>
  <si>
    <t>エ</t>
    <phoneticPr fontId="1"/>
  </si>
  <si>
    <t>知事部局</t>
    <rPh sb="0" eb="4">
      <t>チジブキョク</t>
    </rPh>
    <phoneticPr fontId="1"/>
  </si>
  <si>
    <t>支部所管法人内変更</t>
    <rPh sb="0" eb="2">
      <t>シブ</t>
    </rPh>
    <rPh sb="2" eb="4">
      <t>ショカン</t>
    </rPh>
    <rPh sb="4" eb="6">
      <t>ホウジン</t>
    </rPh>
    <rPh sb="6" eb="7">
      <t>ナイ</t>
    </rPh>
    <rPh sb="7" eb="9">
      <t>ヘンコウ</t>
    </rPh>
    <phoneticPr fontId="1"/>
  </si>
  <si>
    <t>H</t>
  </si>
  <si>
    <t>支部所管法人内変更</t>
    <rPh sb="0" eb="6">
      <t>シブショカンホウジン</t>
    </rPh>
    <rPh sb="6" eb="7">
      <t>ナイ</t>
    </rPh>
    <rPh sb="7" eb="9">
      <t>ヘンコウ</t>
    </rPh>
    <phoneticPr fontId="1"/>
  </si>
  <si>
    <t>会計年度任用終了</t>
    <rPh sb="4" eb="6">
      <t>ニンヨウ</t>
    </rPh>
    <rPh sb="6" eb="8">
      <t>シュウリョウ</t>
    </rPh>
    <phoneticPr fontId="1"/>
  </si>
  <si>
    <t>異動前任用形態</t>
    <rPh sb="0" eb="2">
      <t>イドウ</t>
    </rPh>
    <rPh sb="2" eb="3">
      <t>マエ</t>
    </rPh>
    <rPh sb="3" eb="7">
      <t>ニンヨウケイタイ</t>
    </rPh>
    <phoneticPr fontId="1"/>
  </si>
  <si>
    <t>再任用短時間勤務職員</t>
  </si>
  <si>
    <t>異動前種別</t>
    <rPh sb="0" eb="2">
      <t>イドウ</t>
    </rPh>
    <rPh sb="2" eb="3">
      <t>マエ</t>
    </rPh>
    <rPh sb="3" eb="5">
      <t>シュベツ</t>
    </rPh>
    <phoneticPr fontId="1"/>
  </si>
  <si>
    <t>種別</t>
    <rPh sb="0" eb="2">
      <t>シュベツ</t>
    </rPh>
    <phoneticPr fontId="1"/>
  </si>
  <si>
    <t>整理
区分</t>
    <rPh sb="0" eb="2">
      <t>セイリ</t>
    </rPh>
    <rPh sb="3" eb="5">
      <t>クブン</t>
    </rPh>
    <phoneticPr fontId="1"/>
  </si>
  <si>
    <t>退職・異動前</t>
    <rPh sb="0" eb="2">
      <t>タイショク</t>
    </rPh>
    <rPh sb="3" eb="6">
      <t>イドウマエ</t>
    </rPh>
    <phoneticPr fontId="1"/>
  </si>
  <si>
    <t>一般組合員</t>
  </si>
  <si>
    <t>一般組合員</t>
    <phoneticPr fontId="1"/>
  </si>
  <si>
    <t>短期組合員</t>
  </si>
  <si>
    <t>短期組合員</t>
    <phoneticPr fontId="1"/>
  </si>
  <si>
    <t>常勤職員（任期付き含む）</t>
    <phoneticPr fontId="1"/>
  </si>
  <si>
    <t>#</t>
    <phoneticPr fontId="1"/>
  </si>
  <si>
    <t>暫定再任用短時間職員</t>
  </si>
  <si>
    <t>退職・異動後</t>
    <rPh sb="0" eb="2">
      <t>タイショク</t>
    </rPh>
    <rPh sb="3" eb="5">
      <t>イドウ</t>
    </rPh>
    <rPh sb="5" eb="6">
      <t>ゴ</t>
    </rPh>
    <phoneticPr fontId="1"/>
  </si>
  <si>
    <t>社会保険</t>
  </si>
  <si>
    <t>退職・異動理由</t>
    <rPh sb="0" eb="2">
      <t>タイショク</t>
    </rPh>
    <rPh sb="3" eb="5">
      <t>イドウ</t>
    </rPh>
    <rPh sb="5" eb="7">
      <t>リユウ</t>
    </rPh>
    <phoneticPr fontId="1"/>
  </si>
  <si>
    <t>退職・異動翌日</t>
    <rPh sb="0" eb="2">
      <t>タイショク</t>
    </rPh>
    <rPh sb="3" eb="5">
      <t>イドウ</t>
    </rPh>
    <rPh sb="5" eb="7">
      <t>ヨクジツ</t>
    </rPh>
    <phoneticPr fontId="1"/>
  </si>
  <si>
    <t>普通退職</t>
    <rPh sb="0" eb="2">
      <t>フツウ</t>
    </rPh>
    <rPh sb="2" eb="4">
      <t>タイショク</t>
    </rPh>
    <phoneticPr fontId="1"/>
  </si>
  <si>
    <t>独法等に就職</t>
    <phoneticPr fontId="1"/>
  </si>
  <si>
    <t>知事部局内で任用変更等</t>
    <phoneticPr fontId="1"/>
  </si>
  <si>
    <t>企業等に再就職</t>
    <phoneticPr fontId="1"/>
  </si>
  <si>
    <t>資格喪失・変更届</t>
    <rPh sb="0" eb="4">
      <t>シカクソウシツ</t>
    </rPh>
    <rPh sb="5" eb="7">
      <t>ヘンコウ</t>
    </rPh>
    <rPh sb="7" eb="8">
      <t>トドケ</t>
    </rPh>
    <phoneticPr fontId="1"/>
  </si>
  <si>
    <t>〇
（異動先）</t>
    <phoneticPr fontId="1"/>
  </si>
  <si>
    <t>定期異動・年度途中異動</t>
    <rPh sb="0" eb="4">
      <t>テイキイドウ</t>
    </rPh>
    <rPh sb="5" eb="9">
      <t>ネンドトチュウ</t>
    </rPh>
    <rPh sb="9" eb="11">
      <t>イドウ</t>
    </rPh>
    <phoneticPr fontId="1"/>
  </si>
  <si>
    <t>他共済</t>
    <rPh sb="0" eb="3">
      <t>タキョウサイ</t>
    </rPh>
    <phoneticPr fontId="1"/>
  </si>
  <si>
    <t>教育庁・府市共同設置機関・警察本部・国に異動</t>
    <rPh sb="0" eb="3">
      <t>キョウイクチョウ</t>
    </rPh>
    <rPh sb="4" eb="6">
      <t>フシ</t>
    </rPh>
    <rPh sb="6" eb="12">
      <t>キョウドウセッチキカン</t>
    </rPh>
    <rPh sb="13" eb="15">
      <t>ケイサツ</t>
    </rPh>
    <rPh sb="15" eb="17">
      <t>ホンブ</t>
    </rPh>
    <rPh sb="18" eb="19">
      <t>クニ</t>
    </rPh>
    <rPh sb="20" eb="22">
      <t>イドウ</t>
    </rPh>
    <phoneticPr fontId="1"/>
  </si>
  <si>
    <t>営利法人に派遣</t>
    <rPh sb="0" eb="2">
      <t>エイリ</t>
    </rPh>
    <rPh sb="2" eb="4">
      <t>ホウジン</t>
    </rPh>
    <rPh sb="5" eb="7">
      <t>ハケン</t>
    </rPh>
    <phoneticPr fontId="1"/>
  </si>
  <si>
    <t>継続長期組合員</t>
    <rPh sb="0" eb="3">
      <t>ケイゾクチョウキ</t>
    </rPh>
    <rPh sb="3" eb="6">
      <t>クミアイイン</t>
    </rPh>
    <phoneticPr fontId="1"/>
  </si>
  <si>
    <t>知事部局内で任用変更等</t>
    <rPh sb="0" eb="2">
      <t>チジ</t>
    </rPh>
    <rPh sb="2" eb="4">
      <t>ブキョク</t>
    </rPh>
    <rPh sb="4" eb="5">
      <t>ナイ</t>
    </rPh>
    <rPh sb="6" eb="8">
      <t>ニンヨウ</t>
    </rPh>
    <rPh sb="8" eb="10">
      <t>ヘンコウ</t>
    </rPh>
    <rPh sb="10" eb="11">
      <t>トウ</t>
    </rPh>
    <phoneticPr fontId="1"/>
  </si>
  <si>
    <t>派遣先職員</t>
    <rPh sb="0" eb="3">
      <t>ハケンサキ</t>
    </rPh>
    <rPh sb="3" eb="5">
      <t>ショクイン</t>
    </rPh>
    <phoneticPr fontId="1"/>
  </si>
  <si>
    <t>継続長期組合員</t>
    <rPh sb="0" eb="4">
      <t>ケイゾクチョウキ</t>
    </rPh>
    <rPh sb="4" eb="7">
      <t>クミアイイン</t>
    </rPh>
    <phoneticPr fontId="1"/>
  </si>
  <si>
    <t>カ</t>
    <phoneticPr fontId="1"/>
  </si>
  <si>
    <t>キ</t>
    <phoneticPr fontId="1"/>
  </si>
  <si>
    <t>提出書類</t>
    <rPh sb="0" eb="4">
      <t>テイシュツショルイ</t>
    </rPh>
    <phoneticPr fontId="1"/>
  </si>
  <si>
    <t>任用形態</t>
    <rPh sb="0" eb="2">
      <t>ニンヨウ</t>
    </rPh>
    <rPh sb="2" eb="4">
      <t>ケイタイ</t>
    </rPh>
    <phoneticPr fontId="1"/>
  </si>
  <si>
    <t>異動翌日</t>
    <rPh sb="0" eb="2">
      <t>イドウ</t>
    </rPh>
    <rPh sb="2" eb="4">
      <t>ヨクジツ</t>
    </rPh>
    <phoneticPr fontId="1"/>
  </si>
  <si>
    <t>異動理由</t>
    <rPh sb="0" eb="2">
      <t>イドウ</t>
    </rPh>
    <rPh sb="2" eb="4">
      <t>リユウ</t>
    </rPh>
    <phoneticPr fontId="1"/>
  </si>
  <si>
    <t>任意継続組合員</t>
    <rPh sb="0" eb="4">
      <t>ニンイケイゾク</t>
    </rPh>
    <rPh sb="4" eb="7">
      <t>クミアイイン</t>
    </rPh>
    <phoneticPr fontId="1"/>
  </si>
  <si>
    <t>キー列</t>
    <rPh sb="2" eb="3">
      <t>レツ</t>
    </rPh>
    <phoneticPr fontId="1"/>
  </si>
  <si>
    <t>常勤職員（任期付含む）</t>
  </si>
  <si>
    <t>常勤職員（任期付含む）
※派遣戻り</t>
  </si>
  <si>
    <t>任意継続組合員</t>
    <rPh sb="0" eb="3">
      <t>ニンイケイゾク</t>
    </rPh>
    <rPh sb="3" eb="6">
      <t>クミアイイン</t>
    </rPh>
    <phoneticPr fontId="1"/>
  </si>
  <si>
    <t>国保</t>
    <rPh sb="0" eb="2">
      <t>コクホ</t>
    </rPh>
    <phoneticPr fontId="1"/>
  </si>
  <si>
    <t>任用形態等</t>
    <rPh sb="0" eb="2">
      <t>ニンヨウ</t>
    </rPh>
    <rPh sb="2" eb="4">
      <t>ケイタイ</t>
    </rPh>
    <rPh sb="4" eb="5">
      <t>トウ</t>
    </rPh>
    <phoneticPr fontId="1"/>
  </si>
  <si>
    <t>任意継続組合員</t>
    <rPh sb="0" eb="2">
      <t>ニンイケイゾク</t>
    </rPh>
    <rPh sb="2" eb="5">
      <t>クミアイイン</t>
    </rPh>
    <phoneticPr fontId="1"/>
  </si>
  <si>
    <t>喪失</t>
    <rPh sb="0" eb="1">
      <t>ソウシツ</t>
    </rPh>
    <phoneticPr fontId="1"/>
  </si>
  <si>
    <t>区分</t>
    <rPh sb="0" eb="2">
      <t>クブン</t>
    </rPh>
    <phoneticPr fontId="1"/>
  </si>
  <si>
    <t>証返納</t>
    <rPh sb="0" eb="1">
      <t>ショウ</t>
    </rPh>
    <rPh sb="1" eb="3">
      <t>ヘンノウ</t>
    </rPh>
    <phoneticPr fontId="1"/>
  </si>
  <si>
    <t>資格喪失
証明書</t>
    <rPh sb="0" eb="2">
      <t>シカク</t>
    </rPh>
    <rPh sb="2" eb="4">
      <t>ソウシツ</t>
    </rPh>
    <rPh sb="5" eb="8">
      <t>ショウメイショ</t>
    </rPh>
    <phoneticPr fontId="1"/>
  </si>
  <si>
    <t>データ</t>
    <phoneticPr fontId="1"/>
  </si>
  <si>
    <t>退職・異動関係</t>
    <rPh sb="0" eb="2">
      <t>タイショク</t>
    </rPh>
    <rPh sb="3" eb="5">
      <t>イドウ</t>
    </rPh>
    <rPh sb="5" eb="7">
      <t>カンケイ</t>
    </rPh>
    <phoneticPr fontId="1"/>
  </si>
  <si>
    <t>扶養申立書</t>
    <rPh sb="0" eb="5">
      <t>フヨウモウシタテショ</t>
    </rPh>
    <phoneticPr fontId="1"/>
  </si>
  <si>
    <t>資格取得関係</t>
    <rPh sb="0" eb="4">
      <t>シカクシュトク</t>
    </rPh>
    <rPh sb="4" eb="6">
      <t>カンケイ</t>
    </rPh>
    <phoneticPr fontId="1"/>
  </si>
  <si>
    <t>暫定再任用短時間勤務職員</t>
    <rPh sb="8" eb="10">
      <t>キンム</t>
    </rPh>
    <phoneticPr fontId="1"/>
  </si>
  <si>
    <t>暫定再任用短時間勤務職員</t>
    <phoneticPr fontId="1"/>
  </si>
  <si>
    <t>暫定再任用短時間勤務終了</t>
  </si>
  <si>
    <t>暫定再任用短時間勤務終了</t>
    <rPh sb="10" eb="12">
      <t>シュウリョウ</t>
    </rPh>
    <phoneticPr fontId="1"/>
  </si>
  <si>
    <t>担当者氏名</t>
    <rPh sb="0" eb="3">
      <t>タントウシャ</t>
    </rPh>
    <rPh sb="3" eb="5">
      <t>シメイ</t>
    </rPh>
    <phoneticPr fontId="1"/>
  </si>
  <si>
    <t>担当連絡先</t>
    <rPh sb="0" eb="2">
      <t>タントウ</t>
    </rPh>
    <rPh sb="2" eb="5">
      <t>レンラクサキ</t>
    </rPh>
    <phoneticPr fontId="1"/>
  </si>
  <si>
    <t>ク</t>
    <phoneticPr fontId="1"/>
  </si>
  <si>
    <t>異動・退職時
任用形態</t>
    <rPh sb="0" eb="2">
      <t>イドウ</t>
    </rPh>
    <rPh sb="3" eb="5">
      <t>タイショク</t>
    </rPh>
    <rPh sb="5" eb="6">
      <t>ジ</t>
    </rPh>
    <rPh sb="7" eb="11">
      <t>ニンヨウケイタイ</t>
    </rPh>
    <phoneticPr fontId="1"/>
  </si>
  <si>
    <t>※定年前→暫定</t>
    <rPh sb="1" eb="4">
      <t>テイネンマエ</t>
    </rPh>
    <rPh sb="5" eb="7">
      <t>ザンテイ</t>
    </rPh>
    <phoneticPr fontId="1"/>
  </si>
  <si>
    <t>再任用フルタイム職員</t>
  </si>
  <si>
    <t>再任用短時間勤務職員</t>
    <rPh sb="6" eb="8">
      <t>キンム</t>
    </rPh>
    <phoneticPr fontId="1"/>
  </si>
  <si>
    <t>再任用フルタイム終了</t>
  </si>
  <si>
    <t>再任用短時間勤務終了</t>
    <rPh sb="8" eb="10">
      <t>シュウリョウ</t>
    </rPh>
    <phoneticPr fontId="1"/>
  </si>
  <si>
    <t>常勤（任期付含む）</t>
    <rPh sb="3" eb="6">
      <t>ニンキツ</t>
    </rPh>
    <rPh sb="6" eb="7">
      <t>フク</t>
    </rPh>
    <phoneticPr fontId="1"/>
  </si>
  <si>
    <t>常勤（任期付含む）
※派遣戻り</t>
    <rPh sb="3" eb="6">
      <t>ニンキツ</t>
    </rPh>
    <rPh sb="6" eb="7">
      <t>フク</t>
    </rPh>
    <rPh sb="11" eb="14">
      <t>ハケンモド</t>
    </rPh>
    <phoneticPr fontId="1"/>
  </si>
  <si>
    <t>再任用短時間勤務</t>
    <rPh sb="0" eb="3">
      <t>サイニンヨウ</t>
    </rPh>
    <rPh sb="3" eb="6">
      <t>タンジカン</t>
    </rPh>
    <phoneticPr fontId="1"/>
  </si>
  <si>
    <t>1日戻り退職</t>
    <rPh sb="1" eb="2">
      <t>ニチ</t>
    </rPh>
    <rPh sb="2" eb="3">
      <t>モド</t>
    </rPh>
    <rPh sb="4" eb="6">
      <t>タイショク</t>
    </rPh>
    <phoneticPr fontId="1"/>
  </si>
  <si>
    <t>異動前種別
（自動）</t>
    <rPh sb="0" eb="2">
      <t>イドウ</t>
    </rPh>
    <rPh sb="2" eb="3">
      <t>マエ</t>
    </rPh>
    <rPh sb="3" eb="5">
      <t>シュベツ</t>
    </rPh>
    <rPh sb="7" eb="9">
      <t>ジドウ</t>
    </rPh>
    <phoneticPr fontId="1"/>
  </si>
  <si>
    <t>異動後組合員種別
（自動）</t>
    <rPh sb="0" eb="3">
      <t>イドウゴ</t>
    </rPh>
    <rPh sb="3" eb="6">
      <t>クミアイイン</t>
    </rPh>
    <rPh sb="6" eb="8">
      <t>シュベツ</t>
    </rPh>
    <rPh sb="10" eb="12">
      <t>ジドウ</t>
    </rPh>
    <phoneticPr fontId="1"/>
  </si>
  <si>
    <t>異動報告書</t>
    <rPh sb="0" eb="2">
      <t>イドウ</t>
    </rPh>
    <rPh sb="2" eb="5">
      <t>ホウコクショ</t>
    </rPh>
    <phoneticPr fontId="1"/>
  </si>
  <si>
    <t>資格取得届</t>
    <rPh sb="0" eb="2">
      <t>シカク</t>
    </rPh>
    <rPh sb="2" eb="4">
      <t>シュトク</t>
    </rPh>
    <rPh sb="4" eb="5">
      <t>トドケ</t>
    </rPh>
    <phoneticPr fontId="1"/>
  </si>
  <si>
    <t>リスト</t>
    <phoneticPr fontId="1"/>
  </si>
  <si>
    <t>変更届</t>
    <rPh sb="0" eb="3">
      <t>ヘンコウトドケ</t>
    </rPh>
    <phoneticPr fontId="1"/>
  </si>
  <si>
    <t>再任用フルタイム職員</t>
    <rPh sb="0" eb="3">
      <t>サイニンヨウ</t>
    </rPh>
    <rPh sb="8" eb="10">
      <t>ショクイン</t>
    </rPh>
    <phoneticPr fontId="1"/>
  </si>
  <si>
    <t>再任用短時間勤務職員</t>
    <rPh sb="0" eb="3">
      <t>サイニンヨウ</t>
    </rPh>
    <rPh sb="3" eb="6">
      <t>タンジカン</t>
    </rPh>
    <rPh sb="8" eb="10">
      <t>ショクイン</t>
    </rPh>
    <phoneticPr fontId="1"/>
  </si>
  <si>
    <t>臨時的任用職員</t>
    <rPh sb="5" eb="7">
      <t>ショクイン</t>
    </rPh>
    <phoneticPr fontId="1"/>
  </si>
  <si>
    <t>会計年度任用職員</t>
    <rPh sb="6" eb="8">
      <t>ショクイン</t>
    </rPh>
    <phoneticPr fontId="1"/>
  </si>
  <si>
    <t>会計年度任用</t>
  </si>
  <si>
    <t>営利法人に派遣</t>
  </si>
  <si>
    <t>異動後情報</t>
    <rPh sb="0" eb="3">
      <t>イドウゴ</t>
    </rPh>
    <rPh sb="3" eb="5">
      <t>ジョウホウ</t>
    </rPh>
    <phoneticPr fontId="1"/>
  </si>
  <si>
    <t>臨時的任用</t>
    <rPh sb="0" eb="2">
      <t>リンジ</t>
    </rPh>
    <rPh sb="2" eb="3">
      <t>テキ</t>
    </rPh>
    <rPh sb="3" eb="5">
      <t>ニンヨウ</t>
    </rPh>
    <phoneticPr fontId="1"/>
  </si>
  <si>
    <t>所属所長名</t>
    <rPh sb="0" eb="4">
      <t>ショゾクショチョウ</t>
    </rPh>
    <rPh sb="4" eb="5">
      <t>メイ</t>
    </rPh>
    <phoneticPr fontId="1"/>
  </si>
  <si>
    <t>重複</t>
    <rPh sb="0" eb="2">
      <t>チョウフク</t>
    </rPh>
    <phoneticPr fontId="1"/>
  </si>
  <si>
    <t>　地方職員共済組合大阪府支部長　様</t>
    <rPh sb="1" eb="14">
      <t>チホウショクインキョウサイクミアイオオサカフシブ</t>
    </rPh>
    <rPh sb="14" eb="15">
      <t>チョウ</t>
    </rPh>
    <rPh sb="16" eb="17">
      <t>サマ</t>
    </rPh>
    <phoneticPr fontId="1"/>
  </si>
  <si>
    <t>　異動のありました組合員について、下記のとおり報告します。</t>
    <rPh sb="1" eb="3">
      <t>イドウ</t>
    </rPh>
    <rPh sb="9" eb="12">
      <t>クミアイイン</t>
    </rPh>
    <rPh sb="17" eb="19">
      <t>カキ</t>
    </rPh>
    <rPh sb="23" eb="25">
      <t>ホウコク</t>
    </rPh>
    <phoneticPr fontId="1"/>
  </si>
  <si>
    <t>　なお、「資格喪失（退職）届 兼 任用・雇用形態の変更に伴う資格変更届」が必要な組合員については</t>
    <rPh sb="5" eb="9">
      <t>シカクソウシツ</t>
    </rPh>
    <rPh sb="10" eb="12">
      <t>タイショク</t>
    </rPh>
    <rPh sb="13" eb="14">
      <t>トドケ</t>
    </rPh>
    <rPh sb="15" eb="16">
      <t>ケン</t>
    </rPh>
    <rPh sb="17" eb="19">
      <t>ニンヨウ</t>
    </rPh>
    <rPh sb="20" eb="24">
      <t>コヨウケイタイ</t>
    </rPh>
    <rPh sb="25" eb="27">
      <t>ヘンコウ</t>
    </rPh>
    <rPh sb="28" eb="29">
      <t>トモナ</t>
    </rPh>
    <rPh sb="30" eb="32">
      <t>シカク</t>
    </rPh>
    <rPh sb="32" eb="34">
      <t>ヘンコウ</t>
    </rPh>
    <rPh sb="34" eb="35">
      <t>トドケ</t>
    </rPh>
    <phoneticPr fontId="1"/>
  </si>
  <si>
    <t>　併せて別途提出しております。</t>
    <phoneticPr fontId="1"/>
  </si>
  <si>
    <t>喪失届</t>
    <rPh sb="0" eb="3">
      <t>ソウシツトドケ</t>
    </rPh>
    <phoneticPr fontId="1"/>
  </si>
  <si>
    <t>ア</t>
  </si>
  <si>
    <t>イ</t>
  </si>
  <si>
    <t>ウ</t>
  </si>
  <si>
    <t>オ</t>
  </si>
  <si>
    <t>カ</t>
  </si>
  <si>
    <t>キ</t>
  </si>
  <si>
    <t>ク</t>
  </si>
  <si>
    <t>ケ</t>
    <phoneticPr fontId="1"/>
  </si>
  <si>
    <t>常勤職員（任期付含む）</t>
    <rPh sb="5" eb="8">
      <t>ニンキツ</t>
    </rPh>
    <rPh sb="8" eb="9">
      <t>フク</t>
    </rPh>
    <phoneticPr fontId="1"/>
  </si>
  <si>
    <t>常勤職員（任期付含む）</t>
    <rPh sb="2" eb="4">
      <t>ショクイン</t>
    </rPh>
    <rPh sb="5" eb="8">
      <t>ニンキツ</t>
    </rPh>
    <rPh sb="8" eb="9">
      <t>フク</t>
    </rPh>
    <phoneticPr fontId="1"/>
  </si>
  <si>
    <t>常勤職員（任期付含む）
※派遣戻り</t>
    <rPh sb="2" eb="4">
      <t>ショクイン</t>
    </rPh>
    <rPh sb="5" eb="8">
      <t>ニンキツ</t>
    </rPh>
    <rPh sb="8" eb="9">
      <t>フク</t>
    </rPh>
    <rPh sb="13" eb="16">
      <t>ハケンモド</t>
    </rPh>
    <phoneticPr fontId="1"/>
  </si>
  <si>
    <t>再任用フルタイム職員</t>
    <phoneticPr fontId="1"/>
  </si>
  <si>
    <t>死亡退職</t>
    <rPh sb="0" eb="2">
      <t>シボウ</t>
    </rPh>
    <rPh sb="2" eb="4">
      <t>タイショク</t>
    </rPh>
    <phoneticPr fontId="1"/>
  </si>
  <si>
    <t>令和　　年　　月　　日</t>
    <rPh sb="0" eb="2">
      <t>レイワ</t>
    </rPh>
    <rPh sb="4" eb="5">
      <t>ネン</t>
    </rPh>
    <rPh sb="7" eb="8">
      <t>ガツ</t>
    </rPh>
    <rPh sb="10" eb="11">
      <t>ヒ</t>
    </rPh>
    <phoneticPr fontId="1"/>
  </si>
  <si>
    <t>異動報告書
（所属作成）</t>
    <rPh sb="0" eb="2">
      <t>イドウ</t>
    </rPh>
    <rPh sb="2" eb="5">
      <t>ホウコクショ</t>
    </rPh>
    <rPh sb="7" eb="11">
      <t>ショゾクサクセイ</t>
    </rPh>
    <phoneticPr fontId="1"/>
  </si>
  <si>
    <t>資格喪失・変更届
（本人作成）</t>
    <rPh sb="0" eb="4">
      <t>シカクソウシツ</t>
    </rPh>
    <rPh sb="5" eb="7">
      <t>ヘンコウ</t>
    </rPh>
    <rPh sb="7" eb="8">
      <t>トドケ</t>
    </rPh>
    <rPh sb="10" eb="12">
      <t>ホンニン</t>
    </rPh>
    <rPh sb="12" eb="14">
      <t>サクセイ</t>
    </rPh>
    <phoneticPr fontId="1"/>
  </si>
  <si>
    <t>資格取得届
（本人申告）</t>
    <rPh sb="0" eb="2">
      <t>シカク</t>
    </rPh>
    <rPh sb="2" eb="4">
      <t>シュトク</t>
    </rPh>
    <rPh sb="4" eb="5">
      <t>トドケ</t>
    </rPh>
    <rPh sb="7" eb="9">
      <t>ホンニン</t>
    </rPh>
    <rPh sb="9" eb="11">
      <t>シンコク</t>
    </rPh>
    <phoneticPr fontId="1"/>
  </si>
  <si>
    <t>証等の返納</t>
    <rPh sb="0" eb="1">
      <t>ショウ</t>
    </rPh>
    <rPh sb="1" eb="2">
      <t>トウ</t>
    </rPh>
    <rPh sb="3" eb="5">
      <t>ヘンノウ</t>
    </rPh>
    <phoneticPr fontId="1"/>
  </si>
  <si>
    <t>【参考】提出書類判定シート</t>
    <rPh sb="1" eb="3">
      <t>サンコウ</t>
    </rPh>
    <rPh sb="4" eb="8">
      <t>テイシュツショルイ</t>
    </rPh>
    <rPh sb="8" eb="10">
      <t>ハンテイ</t>
    </rPh>
    <phoneticPr fontId="1"/>
  </si>
  <si>
    <t>①</t>
    <phoneticPr fontId="1"/>
  </si>
  <si>
    <t>②</t>
    <phoneticPr fontId="1"/>
  </si>
  <si>
    <t>③</t>
    <phoneticPr fontId="1"/>
  </si>
  <si>
    <t>（地共済処理欄）　
※所属では記載しないでください。</t>
    <phoneticPr fontId="1"/>
  </si>
  <si>
    <t>民間等に就職</t>
  </si>
  <si>
    <t>民間等に就職</t>
    <rPh sb="0" eb="3">
      <t>ミンカントウ</t>
    </rPh>
    <rPh sb="4" eb="6">
      <t>シュウショク</t>
    </rPh>
    <phoneticPr fontId="1"/>
  </si>
  <si>
    <t>民間等に就職</t>
    <phoneticPr fontId="1"/>
  </si>
  <si>
    <t>組合員異動報告書　【常勤職員（任期付き含む）・再任用職員　用】</t>
    <rPh sb="0" eb="3">
      <t>クミアイイン</t>
    </rPh>
    <rPh sb="3" eb="5">
      <t>イドウ</t>
    </rPh>
    <rPh sb="5" eb="8">
      <t>ホウコクショ</t>
    </rPh>
    <phoneticPr fontId="1"/>
  </si>
  <si>
    <t>　組合員異動報告書　【会計年度任用職員・臨時的任用職員　用】</t>
    <rPh sb="1" eb="4">
      <t>クミアイイン</t>
    </rPh>
    <rPh sb="4" eb="6">
      <t>イドウ</t>
    </rPh>
    <rPh sb="6" eb="9">
      <t>ホウコクショ</t>
    </rPh>
    <phoneticPr fontId="1"/>
  </si>
  <si>
    <t>異動・退職区分</t>
    <rPh sb="0" eb="2">
      <t>イドウ</t>
    </rPh>
    <rPh sb="3" eb="5">
      <t>タイショク</t>
    </rPh>
    <rPh sb="5" eb="7">
      <t>クブン</t>
    </rPh>
    <phoneticPr fontId="1"/>
  </si>
  <si>
    <t>任意継続予定</t>
    <rPh sb="0" eb="6">
      <t>ニンイケイゾクヨテイ</t>
    </rPh>
    <phoneticPr fontId="1"/>
  </si>
  <si>
    <t>他共済所属へ異動</t>
    <rPh sb="0" eb="3">
      <t>タキョウサイ</t>
    </rPh>
    <rPh sb="3" eb="5">
      <t>ショゾク</t>
    </rPh>
    <rPh sb="6" eb="8">
      <t>イドウ</t>
    </rPh>
    <phoneticPr fontId="1"/>
  </si>
  <si>
    <t>なお、「資格喪失（退職）届 兼 任用・雇用形態の変更に伴う資格変更届」については</t>
    <rPh sb="4" eb="8">
      <t>シカクソウシツ</t>
    </rPh>
    <rPh sb="9" eb="11">
      <t>タイショク</t>
    </rPh>
    <rPh sb="12" eb="13">
      <t>トドケ</t>
    </rPh>
    <rPh sb="14" eb="15">
      <t>ケン</t>
    </rPh>
    <rPh sb="16" eb="18">
      <t>ニンヨウ</t>
    </rPh>
    <rPh sb="19" eb="23">
      <t>コヨウケイタイ</t>
    </rPh>
    <rPh sb="24" eb="26">
      <t>ヘンコウ</t>
    </rPh>
    <rPh sb="27" eb="28">
      <t>トモナ</t>
    </rPh>
    <rPh sb="29" eb="31">
      <t>シカク</t>
    </rPh>
    <rPh sb="31" eb="33">
      <t>ヘンコウ</t>
    </rPh>
    <rPh sb="33" eb="34">
      <t>トドケ</t>
    </rPh>
    <phoneticPr fontId="1"/>
  </si>
  <si>
    <t>併せて別途提出しております。</t>
  </si>
  <si>
    <t>任用変更等により加入要件を満たさない</t>
    <rPh sb="0" eb="2">
      <t>ニンヨウ</t>
    </rPh>
    <rPh sb="2" eb="4">
      <t>ヘンコウ</t>
    </rPh>
    <rPh sb="4" eb="5">
      <t>トウ</t>
    </rPh>
    <rPh sb="8" eb="10">
      <t>カニュウ</t>
    </rPh>
    <rPh sb="10" eb="12">
      <t>ヨウケン</t>
    </rPh>
    <rPh sb="13" eb="14">
      <t>ミ</t>
    </rPh>
    <phoneticPr fontId="1"/>
  </si>
  <si>
    <r>
      <t xml:space="preserve">（地共済処理欄）　
</t>
    </r>
    <r>
      <rPr>
        <b/>
        <sz val="11"/>
        <color theme="1"/>
        <rFont val="BIZ UDPゴシック"/>
        <family val="3"/>
        <charset val="128"/>
      </rPr>
      <t>※所属では記載しないでください。</t>
    </r>
    <phoneticPr fontId="1"/>
  </si>
  <si>
    <t>知事部局内の他所属で任用</t>
    <rPh sb="0" eb="2">
      <t>チジ</t>
    </rPh>
    <rPh sb="2" eb="4">
      <t>ブキョク</t>
    </rPh>
    <rPh sb="4" eb="5">
      <t>ナイ</t>
    </rPh>
    <rPh sb="6" eb="7">
      <t>タ</t>
    </rPh>
    <rPh sb="7" eb="9">
      <t>ショゾク</t>
    </rPh>
    <rPh sb="10" eb="12">
      <t>ニンヨウ</t>
    </rPh>
    <phoneticPr fontId="1"/>
  </si>
  <si>
    <t>地共済大阪府支部所属の
法人等に就職</t>
    <phoneticPr fontId="1"/>
  </si>
  <si>
    <t>※加入要件を確認</t>
    <rPh sb="1" eb="5">
      <t>カニュウヨウケン</t>
    </rPh>
    <rPh sb="6" eb="8">
      <t>カクニン</t>
    </rPh>
    <phoneticPr fontId="1"/>
  </si>
  <si>
    <t>加入要件を満たさない</t>
    <rPh sb="0" eb="2">
      <t>カニュウ</t>
    </rPh>
    <rPh sb="2" eb="4">
      <t>ヨウケン</t>
    </rPh>
    <rPh sb="5" eb="6">
      <t>ミ</t>
    </rPh>
    <phoneticPr fontId="1"/>
  </si>
  <si>
    <t>〇〇課</t>
    <rPh sb="2" eb="3">
      <t>カ</t>
    </rPh>
    <phoneticPr fontId="1"/>
  </si>
  <si>
    <t>記入例１</t>
    <rPh sb="0" eb="3">
      <t>キニュウレイ</t>
    </rPh>
    <phoneticPr fontId="1"/>
  </si>
  <si>
    <t>キヨウサイ　ジロウ</t>
    <phoneticPr fontId="1"/>
  </si>
  <si>
    <t>キョウサイ　サブロウ</t>
    <phoneticPr fontId="1"/>
  </si>
  <si>
    <t>キョウサイ　シロウ</t>
    <phoneticPr fontId="1"/>
  </si>
  <si>
    <t>キョウサイ　ゴロウ</t>
    <phoneticPr fontId="1"/>
  </si>
  <si>
    <t>異動後翌日
（予定を含む）</t>
    <rPh sb="0" eb="3">
      <t>イドウゴ</t>
    </rPh>
    <rPh sb="3" eb="5">
      <t>ヨクジツ</t>
    </rPh>
    <rPh sb="7" eb="9">
      <t>ヨテイ</t>
    </rPh>
    <rPh sb="10" eb="11">
      <t>フク</t>
    </rPh>
    <phoneticPr fontId="1"/>
  </si>
  <si>
    <t>異動後任用形態
（予定を含む）</t>
    <rPh sb="0" eb="3">
      <t>イドウゴ</t>
    </rPh>
    <rPh sb="3" eb="7">
      <t>ニンヨウケイタイ</t>
    </rPh>
    <rPh sb="9" eb="11">
      <t>ヨテイ</t>
    </rPh>
    <rPh sb="12" eb="13">
      <t>フク</t>
    </rPh>
    <phoneticPr fontId="1"/>
  </si>
  <si>
    <t>地共済大阪府支部の他の所属所（法人等）に就職</t>
    <rPh sb="20" eb="22">
      <t>シュウショク</t>
    </rPh>
    <phoneticPr fontId="1"/>
  </si>
  <si>
    <t>会計年度任用（非常勤）</t>
    <rPh sb="7" eb="10">
      <t>ヒジョウキン</t>
    </rPh>
    <phoneticPr fontId="1"/>
  </si>
  <si>
    <t>万博推進局</t>
    <rPh sb="0" eb="5">
      <t>バンパクスイシンキョク</t>
    </rPh>
    <phoneticPr fontId="1"/>
  </si>
  <si>
    <t>記入例２</t>
    <rPh sb="0" eb="3">
      <t>キニュウレイ</t>
    </rPh>
    <phoneticPr fontId="1"/>
  </si>
  <si>
    <t>記入例３</t>
    <rPh sb="0" eb="3">
      <t>キニュウレイ</t>
    </rPh>
    <phoneticPr fontId="1"/>
  </si>
  <si>
    <t>記入例４</t>
    <rPh sb="0" eb="3">
      <t>キニュウレイ</t>
    </rPh>
    <phoneticPr fontId="1"/>
  </si>
  <si>
    <t>記入例５</t>
    <rPh sb="0" eb="3">
      <t>キニュウレイ</t>
    </rPh>
    <phoneticPr fontId="1"/>
  </si>
  <si>
    <t>キョウサイ　ジロウ</t>
    <phoneticPr fontId="1"/>
  </si>
  <si>
    <t>大阪港湾局</t>
    <rPh sb="0" eb="5">
      <t>オオサカコウワンキョク</t>
    </rPh>
    <phoneticPr fontId="1"/>
  </si>
  <si>
    <t>会計年度任用職員</t>
    <phoneticPr fontId="1"/>
  </si>
  <si>
    <t>知事部局内の他所属で異動</t>
    <rPh sb="6" eb="7">
      <t>ホカ</t>
    </rPh>
    <rPh sb="7" eb="9">
      <t>ショゾク</t>
    </rPh>
    <rPh sb="10" eb="12">
      <t>イドウ</t>
    </rPh>
    <phoneticPr fontId="1"/>
  </si>
  <si>
    <t>知事部局内の他所属で任用</t>
    <phoneticPr fontId="1"/>
  </si>
  <si>
    <t>※加入要件を確認
※定年前→暫定</t>
    <rPh sb="1" eb="5">
      <t>カニュウヨウケン</t>
    </rPh>
    <rPh sb="6" eb="8">
      <t>カクニン</t>
    </rPh>
    <rPh sb="10" eb="13">
      <t>テイネンマエ</t>
    </rPh>
    <rPh sb="14" eb="16">
      <t>ザンテイ</t>
    </rPh>
    <phoneticPr fontId="1"/>
  </si>
  <si>
    <t>知事部局内の他所属に異動</t>
    <rPh sb="10" eb="12">
      <t>イドウ</t>
    </rPh>
    <phoneticPr fontId="1"/>
  </si>
  <si>
    <t>○○研究所</t>
    <rPh sb="2" eb="5">
      <t>ケンキュウショ</t>
    </rPh>
    <phoneticPr fontId="1"/>
  </si>
  <si>
    <t>備考
（異動先等）</t>
    <rPh sb="0" eb="2">
      <t>ビコウ</t>
    </rPh>
    <rPh sb="4" eb="8">
      <t>イドウサキトウ</t>
    </rPh>
    <phoneticPr fontId="1"/>
  </si>
  <si>
    <t>担当者連絡先</t>
    <rPh sb="0" eb="2">
      <t>タントウ</t>
    </rPh>
    <rPh sb="2" eb="3">
      <t>シャ</t>
    </rPh>
    <rPh sb="3" eb="6">
      <t>レンラクサキ</t>
    </rPh>
    <phoneticPr fontId="1"/>
  </si>
  <si>
    <r>
      <rPr>
        <sz val="11"/>
        <color rgb="FFFF0000"/>
        <rFont val="BIZ UDPゴシック"/>
        <family val="3"/>
        <charset val="128"/>
      </rPr>
      <t>地共済大阪府支部所属の
法人等</t>
    </r>
    <r>
      <rPr>
        <sz val="11"/>
        <color theme="1"/>
        <rFont val="BIZ UDPゴシック"/>
        <family val="3"/>
        <charset val="128"/>
      </rPr>
      <t>に就職</t>
    </r>
    <phoneticPr fontId="1"/>
  </si>
  <si>
    <r>
      <t>教育庁・</t>
    </r>
    <r>
      <rPr>
        <sz val="11"/>
        <color rgb="FFFF0000"/>
        <rFont val="BIZ UDPゴシック"/>
        <family val="3"/>
        <charset val="128"/>
      </rPr>
      <t>府市共同設置機関</t>
    </r>
    <r>
      <rPr>
        <sz val="11"/>
        <color theme="1"/>
        <rFont val="BIZ UDPゴシック"/>
        <family val="3"/>
        <charset val="128"/>
      </rPr>
      <t>・警察本部・国に異動</t>
    </r>
    <phoneticPr fontId="1"/>
  </si>
  <si>
    <t>備考
（異動先等）</t>
    <rPh sb="0" eb="2">
      <t>ビコウ</t>
    </rPh>
    <rPh sb="4" eb="6">
      <t>イドウ</t>
    </rPh>
    <rPh sb="6" eb="7">
      <t>サキ</t>
    </rPh>
    <rPh sb="7" eb="8">
      <t>トウ</t>
    </rPh>
    <phoneticPr fontId="1"/>
  </si>
  <si>
    <t>所属所変更はなし</t>
    <rPh sb="0" eb="2">
      <t>ショゾク</t>
    </rPh>
    <rPh sb="2" eb="3">
      <t>ショ</t>
    </rPh>
    <rPh sb="3" eb="5">
      <t>ヘンコウ</t>
    </rPh>
    <phoneticPr fontId="1"/>
  </si>
  <si>
    <t>組合員の提出書類が不明な場合は、①②③にて該当する項目を選択し、提出書類を確認してください。</t>
    <rPh sb="21" eb="23">
      <t>ガイトウ</t>
    </rPh>
    <rPh sb="25" eb="27">
      <t>コウモク</t>
    </rPh>
    <rPh sb="28" eb="30">
      <t>センタク</t>
    </rPh>
    <rPh sb="32" eb="34">
      <t>テイシュツ</t>
    </rPh>
    <rPh sb="34" eb="36">
      <t>ショルイ</t>
    </rPh>
    <rPh sb="37" eb="39">
      <t>カクニン</t>
    </rPh>
    <phoneticPr fontId="1"/>
  </si>
  <si>
    <t>会計年度任用（非常勤）職員</t>
    <rPh sb="7" eb="10">
      <t>ヒジョウキン</t>
    </rPh>
    <phoneticPr fontId="1"/>
  </si>
  <si>
    <t>会計年度任用（非常勤）職員</t>
    <phoneticPr fontId="1"/>
  </si>
  <si>
    <t>※年月日は、組合員の退職日、異動日、種別変更日以降の日付を記入してください。</t>
    <rPh sb="1" eb="4">
      <t>ネンガッピ</t>
    </rPh>
    <rPh sb="6" eb="9">
      <t>クミアイイン</t>
    </rPh>
    <rPh sb="10" eb="12">
      <t>タイショク</t>
    </rPh>
    <rPh sb="23" eb="25">
      <t>イコウ</t>
    </rPh>
    <rPh sb="26" eb="28">
      <t>ヒヅケ</t>
    </rPh>
    <phoneticPr fontId="1"/>
  </si>
  <si>
    <t>※年月日は、組合員の退職日、異動日、種別変更日以降の日付を記入してください。</t>
    <rPh sb="1" eb="4">
      <t>ネンガッピ</t>
    </rPh>
    <rPh sb="6" eb="9">
      <t>クミアイイン</t>
    </rPh>
    <rPh sb="10" eb="13">
      <t>タイショクビ</t>
    </rPh>
    <rPh sb="14" eb="16">
      <t>イドウ</t>
    </rPh>
    <rPh sb="16" eb="17">
      <t>ヒ</t>
    </rPh>
    <rPh sb="18" eb="22">
      <t>シュベツヘンコウ</t>
    </rPh>
    <rPh sb="22" eb="23">
      <t>ヒ</t>
    </rPh>
    <rPh sb="23" eb="25">
      <t>イコウ</t>
    </rPh>
    <rPh sb="26" eb="28">
      <t>ヒヅケ</t>
    </rPh>
    <rPh sb="29" eb="31">
      <t>キニュウ</t>
    </rPh>
    <phoneticPr fontId="1"/>
  </si>
  <si>
    <t>入力日</t>
    <rPh sb="0" eb="3">
      <t>ニュウリョクビ</t>
    </rPh>
    <phoneticPr fontId="1"/>
  </si>
  <si>
    <t>更新日
（修正・削除等）</t>
    <rPh sb="0" eb="3">
      <t>コウシンビ</t>
    </rPh>
    <rPh sb="5" eb="7">
      <t>シュウセイ</t>
    </rPh>
    <rPh sb="8" eb="10">
      <t>サクジョ</t>
    </rPh>
    <rPh sb="10" eb="11">
      <t>トウ</t>
    </rPh>
    <phoneticPr fontId="1"/>
  </si>
  <si>
    <t>○/〇</t>
    <phoneticPr fontId="1"/>
  </si>
  <si>
    <t>任用形態の変更</t>
    <rPh sb="0" eb="4">
      <t>ニンヨウケイタイ</t>
    </rPh>
    <rPh sb="5" eb="7">
      <t>ヘンコウ</t>
    </rPh>
    <phoneticPr fontId="1"/>
  </si>
  <si>
    <t>定年以外の退職</t>
    <rPh sb="0" eb="2">
      <t>テイネン</t>
    </rPh>
    <rPh sb="2" eb="4">
      <t>イガイ</t>
    </rPh>
    <rPh sb="5" eb="7">
      <t>タイショク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</si>
</sst>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29"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4"/>
      <color theme="1"/>
      <name val="BIZ UDPゴシック"/>
      <family val="3"/>
      <charset val="128"/>
    </font>
    <font>
      <sz val="12"/>
      <color theme="1"/>
      <name val="BIZ UDPゴシック"/>
      <family val="3"/>
      <charset val="128"/>
    </font>
    <font>
      <b/>
      <sz val="16"/>
      <color theme="1"/>
      <name val="BIZ UDPゴシック"/>
      <family val="3"/>
      <charset val="128"/>
    </font>
    <font>
      <b/>
      <sz val="12"/>
      <color theme="0"/>
      <name val="BIZ UDPゴシック"/>
      <family val="3"/>
      <charset val="128"/>
    </font>
    <font>
      <b/>
      <sz val="14"/>
      <color theme="0"/>
      <name val="BIZ UDPゴシック"/>
      <family val="3"/>
      <charset val="128"/>
    </font>
    <font>
      <sz val="16"/>
      <color theme="1"/>
      <name val="BIZ UDPゴシック"/>
      <family val="3"/>
      <charset val="128"/>
    </font>
    <font>
      <sz val="14"/>
      <name val="BIZ UDPゴシック"/>
      <family val="3"/>
      <charset val="128"/>
    </font>
    <font>
      <b/>
      <sz val="16"/>
      <color theme="0"/>
      <name val="BIZ UDPゴシック"/>
      <family val="3"/>
      <charset val="128"/>
    </font>
    <font>
      <b/>
      <sz val="12"/>
      <color theme="1"/>
      <name val="BIZ UDPゴシック"/>
      <family val="3"/>
      <charset val="128"/>
    </font>
    <font>
      <sz val="11"/>
      <color theme="1"/>
      <name val="BIZ UDゴシック"/>
      <family val="3"/>
      <charset val="128"/>
    </font>
    <font>
      <b/>
      <sz val="14"/>
      <color theme="1"/>
      <name val="BIZ UDPゴシック"/>
      <family val="3"/>
      <charset val="128"/>
    </font>
    <font>
      <sz val="11"/>
      <color rgb="FFFF0000"/>
      <name val="BIZ UDPゴシック"/>
      <family val="3"/>
      <charset val="128"/>
    </font>
    <font>
      <sz val="14"/>
      <color rgb="FFFF0000"/>
      <name val="BIZ UDPゴシック"/>
      <family val="3"/>
      <charset val="128"/>
    </font>
    <font>
      <b/>
      <sz val="11"/>
      <color theme="1"/>
      <name val="BIZ UDPゴシック"/>
      <family val="3"/>
      <charset val="128"/>
    </font>
    <font>
      <sz val="14"/>
      <color theme="1"/>
      <name val="BIZ UDゴシック"/>
      <family val="3"/>
      <charset val="128"/>
    </font>
    <font>
      <sz val="11"/>
      <color theme="1"/>
      <name val="游ゴシック"/>
      <family val="2"/>
      <charset val="128"/>
    </font>
    <font>
      <sz val="11"/>
      <color theme="1"/>
      <name val="HG丸ｺﾞｼｯｸM-PRO"/>
      <family val="3"/>
      <charset val="128"/>
    </font>
    <font>
      <sz val="12"/>
      <color theme="1"/>
      <name val="HG丸ｺﾞｼｯｸM-PRO"/>
      <family val="3"/>
      <charset val="128"/>
    </font>
    <font>
      <u/>
      <sz val="11"/>
      <color theme="10"/>
      <name val="游ゴシック"/>
      <family val="2"/>
      <charset val="128"/>
      <scheme val="minor"/>
    </font>
    <font>
      <b/>
      <sz val="20"/>
      <color theme="1"/>
      <name val="BIZ UDPゴシック"/>
      <family val="3"/>
      <charset val="128"/>
    </font>
    <font>
      <u/>
      <sz val="11"/>
      <color theme="10"/>
      <name val="BIZ UDPゴシック"/>
      <family val="3"/>
      <charset val="128"/>
    </font>
    <font>
      <sz val="10"/>
      <name val="BIZ UDPゴシック"/>
      <family val="3"/>
      <charset val="128"/>
    </font>
    <font>
      <sz val="14"/>
      <color rgb="FF000000"/>
      <name val="BIZ UDPゴシック"/>
      <family val="3"/>
      <charset val="128"/>
    </font>
    <font>
      <sz val="12"/>
      <color rgb="FFFF0000"/>
      <name val="BIZ UDPゴシック"/>
      <family val="3"/>
      <charset val="128"/>
    </font>
    <font>
      <sz val="13"/>
      <color rgb="FF000000"/>
      <name val="BIZ UDPゴシック"/>
      <family val="3"/>
      <charset val="128"/>
    </font>
    <font>
      <sz val="12"/>
      <color rgb="FF000000"/>
      <name val="BIZ UDPゴシック"/>
      <family val="3"/>
      <charset val="128"/>
    </font>
  </fonts>
  <fills count="1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66"/>
        <bgColor indexed="64"/>
      </patternFill>
    </fill>
    <fill>
      <patternFill patternType="solid">
        <fgColor rgb="FFFFFF00"/>
        <bgColor indexed="64"/>
      </patternFill>
    </fill>
    <fill>
      <patternFill patternType="solid">
        <fgColor rgb="FFFFCC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ABF8F"/>
        <bgColor indexed="64"/>
      </patternFill>
    </fill>
    <fill>
      <patternFill patternType="solid">
        <fgColor theme="4" tint="0.59999389629810485"/>
        <bgColor indexed="64"/>
      </patternFill>
    </fill>
    <fill>
      <patternFill patternType="solid">
        <fgColor rgb="FFCCECFF"/>
        <bgColor indexed="64"/>
      </patternFill>
    </fill>
    <fill>
      <patternFill patternType="solid">
        <fgColor theme="3" tint="0.79998168889431442"/>
        <bgColor indexed="64"/>
      </patternFill>
    </fill>
    <fill>
      <patternFill patternType="solid">
        <fgColor theme="0" tint="-0.249977111117893"/>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indexed="64"/>
      </top>
      <bottom/>
      <diagonal/>
    </border>
    <border>
      <left style="thin">
        <color theme="0"/>
      </left>
      <right style="thin">
        <color theme="0"/>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theme="0"/>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theme="0"/>
      </left>
      <right/>
      <top/>
      <bottom style="thin">
        <color indexed="64"/>
      </bottom>
      <diagonal/>
    </border>
    <border>
      <left/>
      <right/>
      <top/>
      <bottom style="thin">
        <color indexed="64"/>
      </bottom>
      <diagonal/>
    </border>
    <border>
      <left style="thin">
        <color theme="0"/>
      </left>
      <right/>
      <top/>
      <bottom/>
      <diagonal/>
    </border>
    <border>
      <left style="thin">
        <color theme="0"/>
      </left>
      <right/>
      <top style="thin">
        <color indexed="64"/>
      </top>
      <bottom style="dashed">
        <color theme="0"/>
      </bottom>
      <diagonal/>
    </border>
    <border>
      <left/>
      <right/>
      <top style="thin">
        <color indexed="64"/>
      </top>
      <bottom style="dashed">
        <color theme="0"/>
      </bottom>
      <diagonal/>
    </border>
    <border>
      <left/>
      <right style="thin">
        <color theme="0"/>
      </right>
      <top style="thin">
        <color indexed="64"/>
      </top>
      <bottom style="dashed">
        <color theme="0"/>
      </bottom>
      <diagonal/>
    </border>
    <border>
      <left style="dashed">
        <color theme="1"/>
      </left>
      <right style="dashed">
        <color theme="1"/>
      </right>
      <top style="thin">
        <color indexed="64"/>
      </top>
      <bottom style="thin">
        <color indexed="64"/>
      </bottom>
      <diagonal/>
    </border>
    <border>
      <left style="medium">
        <color indexed="64"/>
      </left>
      <right style="thin">
        <color theme="0"/>
      </right>
      <top style="thin">
        <color indexed="64"/>
      </top>
      <bottom/>
      <diagonal/>
    </border>
    <border>
      <left style="dashed">
        <color theme="1"/>
      </left>
      <right style="dashed">
        <color theme="1"/>
      </right>
      <top/>
      <bottom style="medium">
        <color indexed="64"/>
      </bottom>
      <diagonal/>
    </border>
    <border>
      <left style="dashed">
        <color theme="1"/>
      </left>
      <right style="thin">
        <color theme="0"/>
      </right>
      <top style="dashed">
        <color theme="0"/>
      </top>
      <bottom style="medium">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bottom style="double">
        <color auto="1"/>
      </bottom>
      <diagonal/>
    </border>
    <border>
      <left style="thin">
        <color auto="1"/>
      </left>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auto="1"/>
      </right>
      <top/>
      <bottom style="double">
        <color auto="1"/>
      </bottom>
      <diagonal/>
    </border>
    <border>
      <left style="medium">
        <color auto="1"/>
      </left>
      <right style="thin">
        <color auto="1"/>
      </right>
      <top/>
      <bottom/>
      <diagonal/>
    </border>
    <border>
      <left style="dotted">
        <color auto="1"/>
      </left>
      <right/>
      <top style="thin">
        <color auto="1"/>
      </top>
      <bottom style="thin">
        <color auto="1"/>
      </bottom>
      <diagonal/>
    </border>
    <border>
      <left style="dashed">
        <color auto="1"/>
      </left>
      <right/>
      <top style="thin">
        <color auto="1"/>
      </top>
      <bottom style="thin">
        <color auto="1"/>
      </bottom>
      <diagonal/>
    </border>
    <border>
      <left style="dashed">
        <color auto="1"/>
      </left>
      <right/>
      <top/>
      <bottom/>
      <diagonal/>
    </border>
    <border>
      <left style="dashed">
        <color theme="1"/>
      </left>
      <right/>
      <top style="thin">
        <color indexed="64"/>
      </top>
      <bottom style="thin">
        <color indexed="64"/>
      </bottom>
      <diagonal/>
    </border>
    <border>
      <left style="thin">
        <color auto="1"/>
      </left>
      <right style="thin">
        <color auto="1"/>
      </right>
      <top style="double">
        <color auto="1"/>
      </top>
      <bottom style="thin">
        <color indexed="64"/>
      </bottom>
      <diagonal/>
    </border>
    <border>
      <left style="medium">
        <color indexed="64"/>
      </left>
      <right/>
      <top style="medium">
        <color indexed="64"/>
      </top>
      <bottom/>
      <diagonal/>
    </border>
    <border>
      <left style="medium">
        <color indexed="64"/>
      </left>
      <right/>
      <top/>
      <bottom style="double">
        <color auto="1"/>
      </bottom>
      <diagonal/>
    </border>
    <border>
      <left style="dashed">
        <color indexed="64"/>
      </left>
      <right style="dashed">
        <color indexed="64"/>
      </right>
      <top style="thin">
        <color auto="1"/>
      </top>
      <bottom style="thin">
        <color indexed="64"/>
      </bottom>
      <diagonal/>
    </border>
    <border>
      <left style="dotted">
        <color auto="1"/>
      </left>
      <right style="thin">
        <color indexed="64"/>
      </right>
      <top style="thin">
        <color auto="1"/>
      </top>
      <bottom style="thin">
        <color auto="1"/>
      </bottom>
      <diagonal/>
    </border>
    <border>
      <left/>
      <right style="medium">
        <color indexed="64"/>
      </right>
      <top/>
      <bottom style="double">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top/>
      <bottom/>
      <diagonal/>
    </border>
    <border>
      <left style="thin">
        <color indexed="64"/>
      </left>
      <right/>
      <top style="medium">
        <color indexed="64"/>
      </top>
      <bottom/>
      <diagonal/>
    </border>
    <border>
      <left style="thin">
        <color indexed="64"/>
      </left>
      <right/>
      <top/>
      <bottom style="double">
        <color auto="1"/>
      </bottom>
      <diagonal/>
    </border>
    <border>
      <left/>
      <right style="medium">
        <color indexed="64"/>
      </right>
      <top style="thin">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ashed">
        <color indexed="64"/>
      </left>
      <right style="dashed">
        <color indexed="64"/>
      </right>
      <top/>
      <bottom/>
      <diagonal/>
    </border>
    <border>
      <left style="dotted">
        <color auto="1"/>
      </left>
      <right style="thin">
        <color indexed="64"/>
      </right>
      <top/>
      <bottom/>
      <diagonal/>
    </border>
    <border>
      <left style="thin">
        <color auto="1"/>
      </left>
      <right/>
      <top style="double">
        <color auto="1"/>
      </top>
      <bottom style="thin">
        <color indexed="64"/>
      </bottom>
      <diagonal/>
    </border>
    <border>
      <left style="dashed">
        <color indexed="64"/>
      </left>
      <right style="dashed">
        <color indexed="64"/>
      </right>
      <top style="double">
        <color auto="1"/>
      </top>
      <bottom style="thin">
        <color indexed="64"/>
      </bottom>
      <diagonal/>
    </border>
    <border>
      <left/>
      <right/>
      <top style="double">
        <color auto="1"/>
      </top>
      <bottom style="thin">
        <color indexed="64"/>
      </bottom>
      <diagonal/>
    </border>
    <border>
      <left style="dashed">
        <color auto="1"/>
      </left>
      <right/>
      <top style="double">
        <color auto="1"/>
      </top>
      <bottom style="thin">
        <color indexed="64"/>
      </bottom>
      <diagonal/>
    </border>
    <border>
      <left style="dotted">
        <color auto="1"/>
      </left>
      <right style="thin">
        <color indexed="64"/>
      </right>
      <top style="double">
        <color auto="1"/>
      </top>
      <bottom style="thin">
        <color indexed="64"/>
      </bottom>
      <diagonal/>
    </border>
    <border>
      <left/>
      <right style="thin">
        <color auto="1"/>
      </right>
      <top style="double">
        <color auto="1"/>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theme="0"/>
      </left>
      <right/>
      <top style="thin">
        <color indexed="64"/>
      </top>
      <bottom/>
      <diagonal/>
    </border>
    <border>
      <left/>
      <right style="thin">
        <color theme="0"/>
      </right>
      <top/>
      <bottom/>
      <diagonal/>
    </border>
    <border>
      <left style="medium">
        <color indexed="64"/>
      </left>
      <right/>
      <top/>
      <bottom/>
      <diagonal/>
    </border>
    <border>
      <left style="dotted">
        <color indexed="64"/>
      </left>
      <right style="dotted">
        <color indexed="64"/>
      </right>
      <top style="thin">
        <color indexed="64"/>
      </top>
      <bottom style="thin">
        <color indexed="64"/>
      </bottom>
      <diagonal/>
    </border>
    <border>
      <left/>
      <right style="medium">
        <color indexed="64"/>
      </right>
      <top/>
      <bottom style="thin">
        <color indexed="64"/>
      </bottom>
      <diagonal/>
    </border>
    <border>
      <left style="dotted">
        <color theme="0"/>
      </left>
      <right style="dotted">
        <color theme="0"/>
      </right>
      <top style="thin">
        <color theme="0"/>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auto="1"/>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theme="0"/>
      </left>
      <right style="thin">
        <color theme="0"/>
      </right>
      <top/>
      <bottom/>
      <diagonal/>
    </border>
    <border>
      <left style="thin">
        <color theme="0"/>
      </left>
      <right style="thin">
        <color theme="0"/>
      </right>
      <top/>
      <bottom style="thin">
        <color indexed="64"/>
      </bottom>
      <diagonal/>
    </border>
  </borders>
  <cellStyleXfs count="3">
    <xf numFmtId="0" fontId="0" fillId="0" borderId="0">
      <alignment vertical="center"/>
    </xf>
    <xf numFmtId="0" fontId="21" fillId="0" borderId="0" applyNumberFormat="0" applyFill="0" applyBorder="0" applyAlignment="0" applyProtection="0">
      <alignment vertical="center"/>
    </xf>
    <xf numFmtId="0" fontId="18" fillId="0" borderId="0">
      <alignment vertical="center"/>
    </xf>
  </cellStyleXfs>
  <cellXfs count="428">
    <xf numFmtId="0" fontId="0" fillId="0" borderId="0" xfId="0">
      <alignment vertical="center"/>
    </xf>
    <xf numFmtId="0" fontId="2" fillId="0" borderId="0" xfId="0" applyFont="1">
      <alignment vertical="center"/>
    </xf>
    <xf numFmtId="0" fontId="2" fillId="0" borderId="0" xfId="0" applyFont="1" applyAlignment="1">
      <alignment horizontal="center" vertical="center" shrinkToFit="1"/>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shrinkToFit="1"/>
    </xf>
    <xf numFmtId="0" fontId="8" fillId="0" borderId="0" xfId="0" applyFont="1" applyAlignment="1">
      <alignment horizontal="center" vertical="center" shrinkToFit="1"/>
    </xf>
    <xf numFmtId="0" fontId="8" fillId="0" borderId="0" xfId="0" applyFont="1" applyAlignment="1">
      <alignment horizontal="center" vertical="center"/>
    </xf>
    <xf numFmtId="176" fontId="8" fillId="0" borderId="0" xfId="0" applyNumberFormat="1" applyFont="1" applyAlignment="1">
      <alignment horizontal="center" vertical="center"/>
    </xf>
    <xf numFmtId="0" fontId="8" fillId="0" borderId="0" xfId="0" applyFont="1">
      <alignment vertical="center"/>
    </xf>
    <xf numFmtId="0" fontId="8" fillId="2" borderId="0" xfId="0" applyFont="1" applyFill="1" applyAlignment="1">
      <alignment horizontal="left" vertical="center"/>
    </xf>
    <xf numFmtId="0" fontId="8" fillId="2" borderId="0" xfId="0" applyFont="1" applyFill="1" applyAlignment="1">
      <alignment horizontal="center" vertical="center" shrinkToFit="1"/>
    </xf>
    <xf numFmtId="0" fontId="8" fillId="2" borderId="0" xfId="0" applyFont="1" applyFill="1" applyBorder="1" applyAlignment="1">
      <alignment horizontal="center" vertical="center"/>
    </xf>
    <xf numFmtId="0" fontId="8" fillId="2" borderId="0" xfId="0" applyFont="1" applyFill="1" applyAlignment="1">
      <alignment horizontal="center" vertical="center"/>
    </xf>
    <xf numFmtId="0" fontId="8" fillId="0" borderId="0" xfId="0" applyFont="1" applyAlignment="1">
      <alignment horizontal="left" vertical="center"/>
    </xf>
    <xf numFmtId="176" fontId="8" fillId="2" borderId="0" xfId="0" applyNumberFormat="1" applyFont="1" applyFill="1" applyBorder="1" applyAlignment="1">
      <alignment vertical="center" shrinkToFit="1"/>
    </xf>
    <xf numFmtId="0" fontId="8" fillId="0" borderId="0" xfId="0" applyFont="1" applyAlignment="1">
      <alignment vertical="center"/>
    </xf>
    <xf numFmtId="176" fontId="8" fillId="2" borderId="0" xfId="0" applyNumberFormat="1" applyFont="1" applyFill="1" applyBorder="1" applyAlignment="1">
      <alignment horizontal="left" vertical="center"/>
    </xf>
    <xf numFmtId="0" fontId="8" fillId="0" borderId="26" xfId="0" applyFont="1" applyBorder="1">
      <alignment vertical="center"/>
    </xf>
    <xf numFmtId="0" fontId="3" fillId="0" borderId="4" xfId="0" applyFont="1" applyBorder="1" applyAlignment="1">
      <alignment horizontal="center" shrinkToFit="1"/>
    </xf>
    <xf numFmtId="0" fontId="9" fillId="4" borderId="5" xfId="0" applyFont="1" applyFill="1" applyBorder="1" applyAlignment="1" applyProtection="1">
      <alignment horizontal="center" shrinkToFit="1"/>
      <protection locked="0"/>
    </xf>
    <xf numFmtId="0" fontId="9" fillId="4" borderId="31" xfId="0" applyFont="1" applyFill="1" applyBorder="1" applyAlignment="1" applyProtection="1">
      <alignment horizontal="center" shrinkToFit="1"/>
      <protection locked="0"/>
    </xf>
    <xf numFmtId="0" fontId="7" fillId="3" borderId="27" xfId="0" applyFont="1" applyFill="1" applyBorder="1" applyAlignment="1">
      <alignment horizontal="center" vertical="center" wrapText="1"/>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wrapText="1"/>
    </xf>
    <xf numFmtId="0" fontId="12" fillId="0" borderId="0" xfId="0" applyFont="1">
      <alignment vertical="center"/>
    </xf>
    <xf numFmtId="0" fontId="12" fillId="0" borderId="0" xfId="0" applyFont="1" applyAlignment="1">
      <alignment horizontal="center" vertical="center"/>
    </xf>
    <xf numFmtId="0" fontId="2" fillId="0" borderId="41" xfId="0" applyFont="1" applyBorder="1" applyAlignment="1">
      <alignment horizontal="center" vertical="center"/>
    </xf>
    <xf numFmtId="0" fontId="2" fillId="9" borderId="42" xfId="0" applyFont="1" applyFill="1" applyBorder="1" applyAlignment="1">
      <alignment horizontal="center" vertical="center"/>
    </xf>
    <xf numFmtId="0" fontId="2" fillId="10" borderId="37" xfId="0" applyFont="1" applyFill="1" applyBorder="1" applyAlignment="1">
      <alignment horizontal="center" vertical="center" wrapText="1"/>
    </xf>
    <xf numFmtId="0" fontId="2" fillId="10" borderId="42" xfId="0" applyFont="1" applyFill="1" applyBorder="1" applyAlignment="1">
      <alignment horizontal="center" vertical="center" wrapText="1"/>
    </xf>
    <xf numFmtId="0" fontId="2" fillId="10" borderId="42" xfId="0" applyFont="1" applyFill="1" applyBorder="1" applyAlignment="1">
      <alignment horizontal="center" vertical="center"/>
    </xf>
    <xf numFmtId="0" fontId="2" fillId="0" borderId="45"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vertical="center" wrapText="1"/>
    </xf>
    <xf numFmtId="0" fontId="2" fillId="11" borderId="1" xfId="0" applyFont="1" applyFill="1" applyBorder="1" applyAlignment="1">
      <alignment vertical="center" wrapText="1"/>
    </xf>
    <xf numFmtId="0" fontId="2" fillId="11" borderId="1" xfId="0" applyFont="1" applyFill="1" applyBorder="1" applyAlignment="1">
      <alignment horizontal="center" vertical="center" wrapText="1"/>
    </xf>
    <xf numFmtId="0" fontId="2" fillId="12" borderId="1" xfId="0" applyFont="1" applyFill="1" applyBorder="1">
      <alignment vertical="center"/>
    </xf>
    <xf numFmtId="0" fontId="2" fillId="11" borderId="1" xfId="0" applyFont="1" applyFill="1" applyBorder="1" applyAlignment="1">
      <alignment horizontal="center" vertical="center"/>
    </xf>
    <xf numFmtId="0" fontId="2" fillId="0" borderId="13" xfId="0" applyFont="1" applyBorder="1" applyAlignment="1">
      <alignment horizontal="center" vertical="center"/>
    </xf>
    <xf numFmtId="0" fontId="2" fillId="11" borderId="13" xfId="0" applyFont="1" applyFill="1" applyBorder="1" applyAlignment="1">
      <alignment horizontal="center" vertical="center"/>
    </xf>
    <xf numFmtId="0" fontId="2" fillId="11" borderId="1" xfId="0" applyFont="1" applyFill="1" applyBorder="1">
      <alignment vertical="center"/>
    </xf>
    <xf numFmtId="0" fontId="2" fillId="0" borderId="49" xfId="0" applyFont="1" applyBorder="1" applyAlignment="1">
      <alignment horizontal="center" vertical="center" shrinkToFit="1"/>
    </xf>
    <xf numFmtId="0" fontId="9" fillId="4" borderId="50" xfId="0" applyFont="1" applyFill="1" applyBorder="1" applyAlignment="1" applyProtection="1">
      <alignment horizontal="center" shrinkToFit="1"/>
      <protection locked="0"/>
    </xf>
    <xf numFmtId="58" fontId="9" fillId="4" borderId="50" xfId="0" applyNumberFormat="1" applyFont="1" applyFill="1" applyBorder="1" applyAlignment="1" applyProtection="1">
      <alignment horizontal="center" shrinkToFit="1"/>
      <protection locked="0"/>
    </xf>
    <xf numFmtId="0" fontId="2" fillId="0" borderId="23" xfId="0" applyFont="1" applyBorder="1" applyAlignment="1">
      <alignment horizontal="center" vertical="center"/>
    </xf>
    <xf numFmtId="0" fontId="2" fillId="0" borderId="23" xfId="0" applyFont="1" applyBorder="1">
      <alignment vertical="center"/>
    </xf>
    <xf numFmtId="0" fontId="13" fillId="7" borderId="34" xfId="0" applyFont="1" applyFill="1" applyBorder="1" applyAlignment="1">
      <alignment horizontal="center" vertical="center" wrapText="1"/>
    </xf>
    <xf numFmtId="0" fontId="2" fillId="11"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56" fontId="2" fillId="0" borderId="43"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11" borderId="11" xfId="0" applyFont="1" applyFill="1" applyBorder="1" applyAlignment="1">
      <alignment horizontal="center" vertical="center" wrapText="1"/>
    </xf>
    <xf numFmtId="0" fontId="2" fillId="0" borderId="12" xfId="0" quotePrefix="1" applyFont="1" applyBorder="1" applyAlignment="1">
      <alignment horizontal="center" vertical="center"/>
    </xf>
    <xf numFmtId="0" fontId="2" fillId="11" borderId="12" xfId="0" quotePrefix="1" applyFont="1" applyFill="1" applyBorder="1" applyAlignment="1">
      <alignment horizontal="center" vertical="center"/>
    </xf>
    <xf numFmtId="56" fontId="2" fillId="0" borderId="54" xfId="0" applyNumberFormat="1" applyFont="1" applyBorder="1" applyAlignment="1">
      <alignment horizontal="center" vertical="center" wrapText="1"/>
    </xf>
    <xf numFmtId="0" fontId="2" fillId="0" borderId="54" xfId="0" applyFont="1" applyBorder="1" applyAlignment="1">
      <alignment horizontal="center" vertical="center" shrinkToFit="1"/>
    </xf>
    <xf numFmtId="0" fontId="2" fillId="11" borderId="54" xfId="0" applyFont="1" applyFill="1" applyBorder="1" applyAlignment="1">
      <alignment horizontal="center" vertical="center" shrinkToFit="1"/>
    </xf>
    <xf numFmtId="0" fontId="2" fillId="0" borderId="26" xfId="0" applyFont="1" applyBorder="1" applyAlignment="1">
      <alignment horizontal="center" vertical="center"/>
    </xf>
    <xf numFmtId="0" fontId="2" fillId="0" borderId="48" xfId="0" applyFont="1" applyBorder="1" applyAlignment="1">
      <alignment horizontal="center" vertical="center" shrinkToFit="1"/>
    </xf>
    <xf numFmtId="0" fontId="2" fillId="11" borderId="48" xfId="0" applyFont="1" applyFill="1" applyBorder="1" applyAlignment="1">
      <alignment horizontal="center" vertical="center" shrinkToFit="1"/>
    </xf>
    <xf numFmtId="0" fontId="2" fillId="0" borderId="55" xfId="0" quotePrefix="1" applyFont="1" applyBorder="1" applyAlignment="1">
      <alignment horizontal="center" vertical="center" shrinkToFit="1"/>
    </xf>
    <xf numFmtId="0" fontId="2" fillId="11" borderId="55" xfId="0" quotePrefix="1" applyFont="1" applyFill="1" applyBorder="1" applyAlignment="1">
      <alignment horizontal="center" vertical="center" shrinkToFit="1"/>
    </xf>
    <xf numFmtId="0" fontId="2" fillId="13" borderId="1" xfId="0" applyFont="1" applyFill="1" applyBorder="1" applyAlignment="1">
      <alignment horizontal="center" vertical="center" wrapText="1"/>
    </xf>
    <xf numFmtId="0" fontId="2" fillId="13" borderId="11" xfId="0" applyFont="1" applyFill="1" applyBorder="1" applyAlignment="1">
      <alignment horizontal="center" vertical="center"/>
    </xf>
    <xf numFmtId="0" fontId="2" fillId="13" borderId="54" xfId="0" applyFont="1" applyFill="1" applyBorder="1" applyAlignment="1">
      <alignment horizontal="center" vertical="center" shrinkToFit="1"/>
    </xf>
    <xf numFmtId="0" fontId="2" fillId="13" borderId="12" xfId="0" quotePrefix="1" applyFont="1" applyFill="1" applyBorder="1" applyAlignment="1">
      <alignment horizontal="center" vertical="center"/>
    </xf>
    <xf numFmtId="0" fontId="2" fillId="13" borderId="1" xfId="0" applyFont="1" applyFill="1" applyBorder="1" applyAlignment="1">
      <alignment vertical="center" wrapText="1"/>
    </xf>
    <xf numFmtId="0" fontId="2" fillId="13" borderId="1" xfId="0" applyFont="1" applyFill="1" applyBorder="1">
      <alignment vertical="center"/>
    </xf>
    <xf numFmtId="0" fontId="2" fillId="13" borderId="48" xfId="0" applyFont="1" applyFill="1" applyBorder="1" applyAlignment="1">
      <alignment horizontal="center" vertical="center" shrinkToFit="1"/>
    </xf>
    <xf numFmtId="0" fontId="2" fillId="13" borderId="13" xfId="0" applyFont="1" applyFill="1" applyBorder="1" applyAlignment="1">
      <alignment horizontal="center" vertical="center"/>
    </xf>
    <xf numFmtId="0" fontId="2" fillId="13" borderId="1" xfId="0" applyFont="1" applyFill="1" applyBorder="1" applyAlignment="1">
      <alignment horizontal="center" vertical="center"/>
    </xf>
    <xf numFmtId="0" fontId="2" fillId="13" borderId="1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3" xfId="0" applyFont="1" applyFill="1" applyBorder="1" applyAlignment="1">
      <alignment horizontal="center" vertical="center"/>
    </xf>
    <xf numFmtId="0" fontId="14" fillId="0" borderId="54" xfId="0" applyFont="1" applyBorder="1" applyAlignment="1">
      <alignment horizontal="center" vertical="center" shrinkToFit="1"/>
    </xf>
    <xf numFmtId="0" fontId="14" fillId="11" borderId="54" xfId="0" applyFont="1" applyFill="1" applyBorder="1" applyAlignment="1">
      <alignment horizontal="center" vertical="center" shrinkToFit="1"/>
    </xf>
    <xf numFmtId="0" fontId="14" fillId="13" borderId="54" xfId="0" applyFont="1" applyFill="1" applyBorder="1" applyAlignment="1">
      <alignment horizontal="center" vertical="center" shrinkToFit="1"/>
    </xf>
    <xf numFmtId="0" fontId="12" fillId="0" borderId="0" xfId="0" applyFont="1" applyFill="1" applyBorder="1" applyAlignment="1">
      <alignment horizontal="center" vertical="center"/>
    </xf>
    <xf numFmtId="177" fontId="9" fillId="4" borderId="63" xfId="0" applyNumberFormat="1" applyFont="1" applyFill="1" applyBorder="1" applyAlignment="1" applyProtection="1">
      <alignment horizontal="center" shrinkToFit="1"/>
      <protection locked="0"/>
    </xf>
    <xf numFmtId="0" fontId="2" fillId="0" borderId="54" xfId="0" applyFont="1" applyBorder="1" applyAlignment="1">
      <alignment horizontal="center" vertical="center" wrapText="1" shrinkToFit="1"/>
    </xf>
    <xf numFmtId="0" fontId="2" fillId="11" borderId="54" xfId="0" applyFont="1" applyFill="1" applyBorder="1" applyAlignment="1">
      <alignment horizontal="center" vertical="center" wrapText="1" shrinkToFit="1"/>
    </xf>
    <xf numFmtId="0" fontId="2" fillId="13" borderId="54" xfId="0" applyFont="1" applyFill="1" applyBorder="1" applyAlignment="1">
      <alignment horizontal="center" vertical="center" wrapText="1" shrinkToFit="1"/>
    </xf>
    <xf numFmtId="0" fontId="2" fillId="0" borderId="0" xfId="0" applyFont="1" applyBorder="1" applyAlignment="1">
      <alignment horizontal="center" vertical="center"/>
    </xf>
    <xf numFmtId="0" fontId="2" fillId="0" borderId="47" xfId="0" quotePrefix="1" applyFont="1" applyBorder="1" applyAlignment="1">
      <alignment horizontal="center" vertical="center" shrinkToFit="1"/>
    </xf>
    <xf numFmtId="0" fontId="2" fillId="11" borderId="47" xfId="0" quotePrefix="1" applyFont="1" applyFill="1" applyBorder="1" applyAlignment="1">
      <alignment horizontal="center" vertical="center" shrinkToFit="1"/>
    </xf>
    <xf numFmtId="0" fontId="2" fillId="13" borderId="47" xfId="0" quotePrefix="1" applyFont="1" applyFill="1" applyBorder="1" applyAlignment="1">
      <alignment horizontal="center" vertical="center" shrinkToFit="1"/>
    </xf>
    <xf numFmtId="0" fontId="2" fillId="0" borderId="1" xfId="0" quotePrefix="1" applyFont="1" applyBorder="1" applyAlignment="1">
      <alignment horizontal="center" vertical="center" shrinkToFit="1"/>
    </xf>
    <xf numFmtId="0" fontId="2" fillId="0" borderId="37" xfId="0" applyFont="1" applyBorder="1" applyAlignment="1">
      <alignment vertical="center" wrapText="1"/>
    </xf>
    <xf numFmtId="0" fontId="2" fillId="0" borderId="36" xfId="0" applyFont="1" applyBorder="1" applyAlignment="1">
      <alignment horizontal="center" vertical="center" wrapText="1"/>
    </xf>
    <xf numFmtId="0" fontId="2" fillId="0" borderId="51" xfId="0" applyFont="1" applyBorder="1" applyAlignment="1">
      <alignment vertical="center" wrapText="1"/>
    </xf>
    <xf numFmtId="0" fontId="2" fillId="0" borderId="74" xfId="0" applyFont="1" applyBorder="1" applyAlignment="1">
      <alignment horizontal="center" vertical="center" wrapText="1"/>
    </xf>
    <xf numFmtId="0" fontId="2" fillId="11" borderId="1" xfId="0" quotePrefix="1" applyFont="1" applyFill="1" applyBorder="1" applyAlignment="1">
      <alignment horizontal="center" vertical="center" shrinkToFit="1"/>
    </xf>
    <xf numFmtId="0" fontId="2" fillId="13" borderId="1" xfId="0" quotePrefix="1" applyFont="1" applyFill="1" applyBorder="1" applyAlignment="1">
      <alignment horizontal="center" vertical="center" shrinkToFit="1"/>
    </xf>
    <xf numFmtId="0" fontId="14" fillId="11"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3" fillId="7" borderId="85" xfId="0" applyFont="1" applyFill="1" applyBorder="1" applyAlignment="1">
      <alignment horizontal="center" vertical="center" wrapText="1"/>
    </xf>
    <xf numFmtId="177" fontId="9" fillId="4" borderId="5" xfId="0" applyNumberFormat="1" applyFont="1" applyFill="1" applyBorder="1" applyAlignment="1" applyProtection="1">
      <alignment horizontal="center" shrinkToFit="1"/>
      <protection locked="0"/>
    </xf>
    <xf numFmtId="0" fontId="7" fillId="3" borderId="89" xfId="0" applyFont="1" applyFill="1" applyBorder="1" applyAlignment="1">
      <alignment horizontal="center" vertical="center" wrapText="1"/>
    </xf>
    <xf numFmtId="0" fontId="2" fillId="0" borderId="0" xfId="0" applyFont="1" applyBorder="1" applyAlignment="1">
      <alignment vertical="center"/>
    </xf>
    <xf numFmtId="176" fontId="2" fillId="0" borderId="0" xfId="0" applyNumberFormat="1" applyFont="1" applyBorder="1" applyAlignment="1">
      <alignment vertical="center"/>
    </xf>
    <xf numFmtId="0" fontId="11" fillId="6" borderId="75" xfId="0" applyFont="1" applyFill="1" applyBorder="1">
      <alignment vertical="center"/>
    </xf>
    <xf numFmtId="176" fontId="8" fillId="6" borderId="39" xfId="0" applyNumberFormat="1" applyFont="1" applyFill="1" applyBorder="1" applyAlignment="1">
      <alignment horizontal="center" vertical="center"/>
    </xf>
    <xf numFmtId="176" fontId="2" fillId="6" borderId="39" xfId="0" applyNumberFormat="1" applyFont="1" applyFill="1" applyBorder="1" applyAlignment="1">
      <alignment horizontal="center" vertical="center"/>
    </xf>
    <xf numFmtId="0" fontId="2" fillId="6" borderId="76" xfId="0" applyFont="1" applyFill="1" applyBorder="1">
      <alignment vertical="center"/>
    </xf>
    <xf numFmtId="176" fontId="5" fillId="2" borderId="0" xfId="0" applyNumberFormat="1" applyFont="1" applyFill="1" applyBorder="1" applyAlignment="1">
      <alignment horizontal="left" vertical="center"/>
    </xf>
    <xf numFmtId="0" fontId="2" fillId="0" borderId="9" xfId="0" applyFont="1" applyBorder="1" applyAlignment="1">
      <alignment vertical="center"/>
    </xf>
    <xf numFmtId="0" fontId="2" fillId="0" borderId="10" xfId="0" applyFont="1" applyBorder="1" applyAlignment="1">
      <alignment vertical="center"/>
    </xf>
    <xf numFmtId="58" fontId="3" fillId="7" borderId="65" xfId="0" applyNumberFormat="1" applyFont="1" applyFill="1" applyBorder="1" applyAlignment="1" applyProtection="1">
      <alignment horizontal="center" shrinkToFit="1"/>
      <protection hidden="1"/>
    </xf>
    <xf numFmtId="58" fontId="3" fillId="7" borderId="66" xfId="0" applyNumberFormat="1" applyFont="1" applyFill="1" applyBorder="1" applyAlignment="1" applyProtection="1">
      <alignment horizontal="center" shrinkToFit="1"/>
      <protection hidden="1"/>
    </xf>
    <xf numFmtId="58" fontId="9" fillId="7" borderId="66" xfId="0" applyNumberFormat="1" applyFont="1" applyFill="1" applyBorder="1" applyAlignment="1" applyProtection="1">
      <alignment horizontal="center" shrinkToFit="1"/>
      <protection hidden="1"/>
    </xf>
    <xf numFmtId="56" fontId="9" fillId="7" borderId="88" xfId="0" applyNumberFormat="1" applyFont="1" applyFill="1" applyBorder="1" applyAlignment="1" applyProtection="1">
      <alignment horizontal="center" shrinkToFit="1"/>
      <protection hidden="1"/>
    </xf>
    <xf numFmtId="0" fontId="2" fillId="0" borderId="0" xfId="0" applyFont="1" applyProtection="1">
      <alignment vertical="center"/>
    </xf>
    <xf numFmtId="0" fontId="2" fillId="0" borderId="56" xfId="0" applyFont="1" applyBorder="1" applyProtection="1">
      <alignment vertical="center"/>
    </xf>
    <xf numFmtId="56" fontId="2" fillId="0" borderId="43" xfId="0" applyNumberFormat="1" applyFont="1" applyBorder="1" applyAlignment="1" applyProtection="1">
      <alignment horizontal="center" vertical="center" wrapText="1"/>
    </xf>
    <xf numFmtId="56" fontId="2" fillId="8" borderId="54" xfId="0" applyNumberFormat="1" applyFont="1" applyFill="1" applyBorder="1" applyAlignment="1" applyProtection="1">
      <alignment horizontal="center" vertical="center" wrapText="1"/>
    </xf>
    <xf numFmtId="0" fontId="2" fillId="0" borderId="26" xfId="0" applyFont="1" applyBorder="1" applyAlignment="1" applyProtection="1">
      <alignment horizontal="center" vertical="center"/>
    </xf>
    <xf numFmtId="0" fontId="2" fillId="10" borderId="42" xfId="0" applyFont="1" applyFill="1" applyBorder="1" applyAlignment="1" applyProtection="1">
      <alignment horizontal="center" vertical="center" wrapText="1"/>
    </xf>
    <xf numFmtId="0" fontId="2" fillId="10" borderId="44" xfId="0" applyFont="1" applyFill="1" applyBorder="1" applyAlignment="1" applyProtection="1">
      <alignment horizontal="center" vertical="center" wrapText="1"/>
    </xf>
    <xf numFmtId="0" fontId="2" fillId="10" borderId="42" xfId="0" applyFont="1" applyFill="1" applyBorder="1" applyAlignment="1" applyProtection="1">
      <alignment horizontal="center" vertical="center"/>
    </xf>
    <xf numFmtId="0" fontId="2" fillId="0" borderId="23" xfId="0" applyFont="1" applyBorder="1" applyProtection="1">
      <alignment vertical="center"/>
    </xf>
    <xf numFmtId="0" fontId="2" fillId="0" borderId="51" xfId="0" applyFont="1" applyBorder="1" applyAlignment="1" applyProtection="1">
      <alignment horizontal="center" vertical="center" wrapText="1"/>
    </xf>
    <xf numFmtId="0" fontId="2" fillId="0" borderId="69" xfId="0" applyFont="1" applyBorder="1" applyAlignment="1" applyProtection="1">
      <alignment horizontal="center" vertical="center"/>
    </xf>
    <xf numFmtId="0" fontId="2" fillId="0" borderId="70" xfId="0" applyFont="1" applyBorder="1" applyAlignment="1" applyProtection="1">
      <alignment horizontal="center" vertical="center" shrinkToFit="1"/>
    </xf>
    <xf numFmtId="0" fontId="2" fillId="0" borderId="71" xfId="0" quotePrefix="1" applyFont="1" applyBorder="1" applyAlignment="1" applyProtection="1">
      <alignment horizontal="center" vertical="center"/>
    </xf>
    <xf numFmtId="0" fontId="2" fillId="0" borderId="51" xfId="0" applyFont="1" applyBorder="1" applyAlignment="1" applyProtection="1">
      <alignment vertical="center" wrapText="1"/>
    </xf>
    <xf numFmtId="0" fontId="2" fillId="0" borderId="72" xfId="0" applyFont="1" applyBorder="1" applyAlignment="1" applyProtection="1">
      <alignment horizontal="center" vertical="center" shrinkToFit="1"/>
    </xf>
    <xf numFmtId="0" fontId="2" fillId="0" borderId="73" xfId="0" quotePrefix="1" applyFont="1" applyBorder="1" applyAlignment="1" applyProtection="1">
      <alignment horizontal="center" vertical="center" shrinkToFit="1"/>
    </xf>
    <xf numFmtId="0" fontId="2" fillId="0" borderId="51" xfId="0" quotePrefix="1" applyFont="1" applyBorder="1" applyAlignment="1" applyProtection="1">
      <alignment horizontal="center" vertical="center" shrinkToFit="1"/>
    </xf>
    <xf numFmtId="0" fontId="2" fillId="0" borderId="51" xfId="0" applyFont="1" applyBorder="1" applyAlignment="1" applyProtection="1">
      <alignment horizontal="center" vertical="center"/>
    </xf>
    <xf numFmtId="0" fontId="2" fillId="0" borderId="23" xfId="0" applyFont="1" applyBorder="1" applyAlignment="1" applyProtection="1">
      <alignment horizontal="center" vertical="center" wrapText="1"/>
    </xf>
    <xf numFmtId="0" fontId="2" fillId="0" borderId="60" xfId="0" applyFont="1" applyBorder="1" applyAlignment="1" applyProtection="1">
      <alignment horizontal="center" vertical="center"/>
    </xf>
    <xf numFmtId="0" fontId="2" fillId="0" borderId="67" xfId="0" applyFont="1" applyBorder="1" applyAlignment="1" applyProtection="1">
      <alignment horizontal="center" vertical="center" shrinkToFit="1"/>
    </xf>
    <xf numFmtId="0" fontId="2" fillId="0" borderId="0" xfId="0" quotePrefix="1" applyFont="1" applyBorder="1" applyAlignment="1" applyProtection="1">
      <alignment horizontal="center" vertical="center"/>
    </xf>
    <xf numFmtId="0" fontId="2" fillId="0" borderId="37" xfId="0" applyFont="1" applyBorder="1" applyAlignment="1" applyProtection="1">
      <alignment vertical="center" wrapText="1"/>
    </xf>
    <xf numFmtId="0" fontId="2" fillId="0" borderId="49" xfId="0" applyFont="1" applyBorder="1" applyAlignment="1" applyProtection="1">
      <alignment horizontal="center" vertical="center" shrinkToFit="1"/>
    </xf>
    <xf numFmtId="0" fontId="2" fillId="0" borderId="68" xfId="0" quotePrefix="1" applyFont="1" applyBorder="1" applyAlignment="1" applyProtection="1">
      <alignment horizontal="center" vertical="center" shrinkToFit="1"/>
    </xf>
    <xf numFmtId="0" fontId="2" fillId="0" borderId="23" xfId="0" quotePrefix="1" applyFont="1" applyBorder="1" applyAlignment="1" applyProtection="1">
      <alignment horizontal="center" vertical="center" shrinkToFit="1"/>
    </xf>
    <xf numFmtId="0" fontId="2" fillId="0" borderId="37" xfId="0" applyFont="1" applyBorder="1" applyAlignment="1" applyProtection="1">
      <alignment horizontal="center" vertical="center" wrapText="1"/>
    </xf>
    <xf numFmtId="0" fontId="2" fillId="0" borderId="23" xfId="0" applyFont="1" applyBorder="1" applyAlignment="1" applyProtection="1">
      <alignment horizontal="center" vertical="center"/>
    </xf>
    <xf numFmtId="0" fontId="2" fillId="0" borderId="1" xfId="0" applyFont="1" applyBorder="1" applyProtection="1">
      <alignment vertical="center"/>
    </xf>
    <xf numFmtId="0" fontId="2" fillId="0" borderId="1" xfId="0" applyFont="1" applyBorder="1" applyAlignment="1" applyProtection="1">
      <alignment horizontal="center" vertical="center" wrapText="1"/>
    </xf>
    <xf numFmtId="0" fontId="2" fillId="0" borderId="11" xfId="0" applyFont="1" applyBorder="1" applyAlignment="1" applyProtection="1">
      <alignment horizontal="center" vertical="center"/>
    </xf>
    <xf numFmtId="0" fontId="2" fillId="0" borderId="54" xfId="0" applyFont="1" applyBorder="1" applyAlignment="1" applyProtection="1">
      <alignment horizontal="center" vertical="center" shrinkToFit="1"/>
    </xf>
    <xf numFmtId="0" fontId="2" fillId="0" borderId="12" xfId="0" quotePrefix="1" applyFont="1" applyBorder="1" applyAlignment="1" applyProtection="1">
      <alignment horizontal="center" vertical="center"/>
    </xf>
    <xf numFmtId="0" fontId="2" fillId="0" borderId="1" xfId="0" applyFont="1" applyBorder="1" applyAlignment="1" applyProtection="1">
      <alignment vertical="center" wrapText="1"/>
    </xf>
    <xf numFmtId="0" fontId="2" fillId="0" borderId="48" xfId="0" applyFont="1" applyBorder="1" applyAlignment="1" applyProtection="1">
      <alignment horizontal="center" vertical="center" shrinkToFit="1"/>
    </xf>
    <xf numFmtId="0" fontId="2" fillId="0" borderId="1" xfId="0" quotePrefix="1" applyFont="1" applyBorder="1" applyAlignment="1" applyProtection="1">
      <alignment horizontal="center" vertical="center" shrinkToFit="1"/>
    </xf>
    <xf numFmtId="0" fontId="2" fillId="0" borderId="1" xfId="0" applyFont="1" applyBorder="1" applyAlignment="1" applyProtection="1">
      <alignment horizontal="center" vertical="center"/>
    </xf>
    <xf numFmtId="0" fontId="2" fillId="11" borderId="1" xfId="0" applyFont="1" applyFill="1" applyBorder="1" applyAlignment="1" applyProtection="1">
      <alignment horizontal="center" vertical="center" wrapText="1"/>
    </xf>
    <xf numFmtId="0" fontId="2" fillId="11" borderId="11" xfId="0" applyFont="1" applyFill="1" applyBorder="1" applyAlignment="1" applyProtection="1">
      <alignment horizontal="center" vertical="center"/>
    </xf>
    <xf numFmtId="0" fontId="2" fillId="11" borderId="54" xfId="0" applyFont="1" applyFill="1" applyBorder="1" applyAlignment="1" applyProtection="1">
      <alignment horizontal="center" vertical="center" shrinkToFit="1"/>
    </xf>
    <xf numFmtId="0" fontId="2" fillId="11" borderId="12" xfId="0" quotePrefix="1" applyFont="1" applyFill="1" applyBorder="1" applyAlignment="1" applyProtection="1">
      <alignment horizontal="center" vertical="center"/>
    </xf>
    <xf numFmtId="0" fontId="2" fillId="11" borderId="1" xfId="0" applyFont="1" applyFill="1" applyBorder="1" applyAlignment="1" applyProtection="1">
      <alignment vertical="center" wrapText="1"/>
    </xf>
    <xf numFmtId="0" fontId="2" fillId="11" borderId="48" xfId="0" applyFont="1" applyFill="1" applyBorder="1" applyAlignment="1" applyProtection="1">
      <alignment horizontal="center" vertical="center" shrinkToFit="1"/>
    </xf>
    <xf numFmtId="0" fontId="2" fillId="11" borderId="1" xfId="0" quotePrefix="1" applyFont="1" applyFill="1" applyBorder="1" applyAlignment="1" applyProtection="1">
      <alignment horizontal="center" vertical="center" shrinkToFit="1"/>
    </xf>
    <xf numFmtId="0" fontId="2" fillId="11" borderId="1" xfId="0" applyFont="1" applyFill="1" applyBorder="1" applyAlignment="1" applyProtection="1">
      <alignment horizontal="center" vertical="center"/>
    </xf>
    <xf numFmtId="0" fontId="2" fillId="13" borderId="1" xfId="0" applyFont="1" applyFill="1" applyBorder="1" applyAlignment="1" applyProtection="1">
      <alignment horizontal="center" vertical="center" wrapText="1"/>
    </xf>
    <xf numFmtId="0" fontId="2" fillId="13" borderId="11" xfId="0" applyFont="1" applyFill="1" applyBorder="1" applyAlignment="1" applyProtection="1">
      <alignment horizontal="center" vertical="center"/>
    </xf>
    <xf numFmtId="0" fontId="2" fillId="13" borderId="54" xfId="0" applyFont="1" applyFill="1" applyBorder="1" applyAlignment="1" applyProtection="1">
      <alignment horizontal="center" vertical="center" shrinkToFit="1"/>
    </xf>
    <xf numFmtId="0" fontId="2" fillId="13" borderId="12" xfId="0" quotePrefix="1" applyFont="1" applyFill="1" applyBorder="1" applyAlignment="1" applyProtection="1">
      <alignment horizontal="center" vertical="center"/>
    </xf>
    <xf numFmtId="0" fontId="2" fillId="13" borderId="1" xfId="0" applyFont="1" applyFill="1" applyBorder="1" applyAlignment="1" applyProtection="1">
      <alignment vertical="center" wrapText="1"/>
    </xf>
    <xf numFmtId="0" fontId="2" fillId="13" borderId="48" xfId="0" applyFont="1" applyFill="1" applyBorder="1" applyAlignment="1" applyProtection="1">
      <alignment horizontal="center" vertical="center" shrinkToFit="1"/>
    </xf>
    <xf numFmtId="0" fontId="2" fillId="13" borderId="1" xfId="0" quotePrefix="1" applyFont="1" applyFill="1" applyBorder="1" applyAlignment="1" applyProtection="1">
      <alignment horizontal="center" vertical="center" shrinkToFit="1"/>
    </xf>
    <xf numFmtId="0" fontId="2" fillId="13" borderId="1" xfId="0" applyFont="1" applyFill="1" applyBorder="1" applyAlignment="1" applyProtection="1">
      <alignment horizontal="center" vertical="center"/>
    </xf>
    <xf numFmtId="0" fontId="2" fillId="0" borderId="11" xfId="0" applyFont="1" applyBorder="1" applyAlignment="1" applyProtection="1">
      <alignment horizontal="center" vertical="center" wrapText="1"/>
    </xf>
    <xf numFmtId="0" fontId="2" fillId="0" borderId="54" xfId="0" applyFont="1" applyBorder="1" applyAlignment="1" applyProtection="1">
      <alignment horizontal="center" vertical="center" wrapText="1" shrinkToFit="1"/>
    </xf>
    <xf numFmtId="0" fontId="2" fillId="0" borderId="12" xfId="0" quotePrefix="1" applyFont="1" applyBorder="1" applyAlignment="1" applyProtection="1">
      <alignment horizontal="center" vertical="center" wrapText="1"/>
    </xf>
    <xf numFmtId="56" fontId="2" fillId="11" borderId="12" xfId="0" quotePrefix="1" applyNumberFormat="1" applyFont="1" applyFill="1" applyBorder="1" applyAlignment="1" applyProtection="1">
      <alignment horizontal="center" vertical="center"/>
    </xf>
    <xf numFmtId="0" fontId="2" fillId="11" borderId="1" xfId="0" applyFont="1" applyFill="1" applyBorder="1" applyProtection="1">
      <alignment vertical="center"/>
    </xf>
    <xf numFmtId="0" fontId="2" fillId="11" borderId="11" xfId="0" applyFont="1" applyFill="1" applyBorder="1" applyAlignment="1" applyProtection="1">
      <alignment horizontal="center" vertical="center" wrapText="1"/>
    </xf>
    <xf numFmtId="0" fontId="2" fillId="11" borderId="54" xfId="0" applyFont="1" applyFill="1" applyBorder="1" applyAlignment="1" applyProtection="1">
      <alignment horizontal="center" vertical="center" wrapText="1" shrinkToFit="1"/>
    </xf>
    <xf numFmtId="0" fontId="2" fillId="13" borderId="1" xfId="0" applyFont="1" applyFill="1" applyBorder="1" applyProtection="1">
      <alignment vertical="center"/>
    </xf>
    <xf numFmtId="0" fontId="2" fillId="13" borderId="11" xfId="0" applyFont="1" applyFill="1" applyBorder="1" applyAlignment="1" applyProtection="1">
      <alignment horizontal="center" vertical="center" wrapText="1"/>
    </xf>
    <xf numFmtId="0" fontId="2" fillId="13" borderId="54" xfId="0" applyFont="1" applyFill="1" applyBorder="1" applyAlignment="1" applyProtection="1">
      <alignment horizontal="center" vertical="center" wrapText="1" shrinkToFit="1"/>
    </xf>
    <xf numFmtId="0" fontId="2" fillId="0" borderId="1"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xf>
    <xf numFmtId="0" fontId="2" fillId="0" borderId="54" xfId="0" applyFont="1" applyFill="1" applyBorder="1" applyAlignment="1" applyProtection="1">
      <alignment horizontal="center" vertical="center" shrinkToFit="1"/>
    </xf>
    <xf numFmtId="0" fontId="2" fillId="0" borderId="12" xfId="0" quotePrefix="1" applyFont="1" applyFill="1" applyBorder="1" applyAlignment="1" applyProtection="1">
      <alignment horizontal="center" vertical="center"/>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xf>
    <xf numFmtId="0" fontId="2" fillId="0" borderId="48" xfId="0" applyFont="1" applyFill="1" applyBorder="1" applyAlignment="1" applyProtection="1">
      <alignment horizontal="center" vertical="center" shrinkToFit="1"/>
    </xf>
    <xf numFmtId="0" fontId="2" fillId="15" borderId="79" xfId="0" applyFont="1" applyFill="1" applyBorder="1" applyAlignment="1" applyProtection="1">
      <alignment horizontal="centerContinuous" vertical="center"/>
      <protection hidden="1"/>
    </xf>
    <xf numFmtId="0" fontId="2" fillId="15" borderId="80" xfId="0" applyFont="1" applyFill="1" applyBorder="1" applyAlignment="1" applyProtection="1">
      <alignment horizontal="centerContinuous" vertical="center"/>
      <protection hidden="1"/>
    </xf>
    <xf numFmtId="0" fontId="2" fillId="15" borderId="81" xfId="0" applyFont="1" applyFill="1" applyBorder="1" applyAlignment="1" applyProtection="1">
      <alignment horizontal="centerContinuous" vertical="center"/>
      <protection hidden="1"/>
    </xf>
    <xf numFmtId="0" fontId="2" fillId="0" borderId="0" xfId="0" applyFont="1" applyProtection="1">
      <alignment vertical="center"/>
      <protection hidden="1"/>
    </xf>
    <xf numFmtId="0" fontId="2" fillId="13" borderId="16" xfId="0" applyFont="1" applyFill="1" applyBorder="1" applyAlignment="1" applyProtection="1">
      <alignment horizontal="center" vertical="center"/>
      <protection hidden="1"/>
    </xf>
    <xf numFmtId="0" fontId="2" fillId="10" borderId="17" xfId="0" applyFont="1" applyFill="1" applyBorder="1" applyAlignment="1" applyProtection="1">
      <alignment horizontal="center" vertical="center" wrapText="1"/>
      <protection hidden="1"/>
    </xf>
    <xf numFmtId="0" fontId="2" fillId="10" borderId="38" xfId="0" applyFont="1" applyFill="1" applyBorder="1" applyAlignment="1" applyProtection="1">
      <alignment horizontal="center" vertical="center" wrapText="1"/>
      <protection hidden="1"/>
    </xf>
    <xf numFmtId="0" fontId="2" fillId="10" borderId="82" xfId="0" applyFont="1" applyFill="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7" borderId="10" xfId="0" applyFont="1" applyFill="1" applyBorder="1" applyAlignment="1" applyProtection="1">
      <alignment horizontal="center" vertical="center"/>
      <protection hidden="1"/>
    </xf>
    <xf numFmtId="0" fontId="2" fillId="13" borderId="16" xfId="0" applyFont="1" applyFill="1" applyBorder="1" applyAlignment="1" applyProtection="1">
      <alignment horizontal="center" vertical="center" wrapText="1"/>
      <protection hidden="1"/>
    </xf>
    <xf numFmtId="0" fontId="2" fillId="10" borderId="46" xfId="0" applyFont="1" applyFill="1" applyBorder="1" applyAlignment="1" applyProtection="1">
      <alignment horizontal="center" vertical="center" wrapText="1"/>
      <protection hidden="1"/>
    </xf>
    <xf numFmtId="0" fontId="2" fillId="10" borderId="37" xfId="0" applyFont="1" applyFill="1" applyBorder="1" applyAlignment="1" applyProtection="1">
      <alignment horizontal="center" vertical="center" wrapText="1"/>
      <protection hidden="1"/>
    </xf>
    <xf numFmtId="0" fontId="2" fillId="10" borderId="21" xfId="0" applyFont="1" applyFill="1" applyBorder="1" applyAlignment="1" applyProtection="1">
      <alignment horizontal="center" vertical="center" wrapText="1"/>
      <protection hidden="1"/>
    </xf>
    <xf numFmtId="0" fontId="2" fillId="10" borderId="78" xfId="0" applyFont="1" applyFill="1" applyBorder="1" applyAlignment="1" applyProtection="1">
      <alignment horizontal="center" vertical="center"/>
      <protection hidden="1"/>
    </xf>
    <xf numFmtId="0" fontId="9" fillId="4" borderId="24" xfId="0" applyFont="1" applyFill="1" applyBorder="1" applyAlignment="1" applyProtection="1">
      <alignment horizontal="center" vertical="center" shrinkToFit="1"/>
      <protection hidden="1"/>
    </xf>
    <xf numFmtId="0" fontId="4" fillId="0" borderId="8"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protection hidden="1"/>
    </xf>
    <xf numFmtId="0" fontId="4" fillId="0" borderId="21"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95" xfId="0" applyFont="1" applyFill="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2" fillId="13" borderId="102" xfId="0" applyFont="1" applyFill="1" applyBorder="1" applyAlignment="1" applyProtection="1">
      <alignment horizontal="center" vertical="center"/>
      <protection hidden="1"/>
    </xf>
    <xf numFmtId="0" fontId="12" fillId="0" borderId="103" xfId="0" applyFont="1" applyBorder="1" applyAlignment="1" applyProtection="1">
      <alignment horizontal="center" vertical="center"/>
      <protection hidden="1"/>
    </xf>
    <xf numFmtId="0" fontId="2" fillId="5" borderId="105" xfId="0" applyFont="1" applyFill="1" applyBorder="1" applyAlignment="1" applyProtection="1">
      <alignment horizontal="center" vertical="center"/>
      <protection hidden="1"/>
    </xf>
    <xf numFmtId="0" fontId="12" fillId="0" borderId="106" xfId="0" applyFont="1" applyBorder="1" applyAlignment="1" applyProtection="1">
      <alignment horizontal="center" vertical="center"/>
      <protection hidden="1"/>
    </xf>
    <xf numFmtId="0" fontId="12" fillId="0" borderId="106" xfId="0" applyFont="1" applyBorder="1" applyAlignment="1" applyProtection="1">
      <alignment horizontal="center" vertical="center" wrapText="1"/>
      <protection hidden="1"/>
    </xf>
    <xf numFmtId="0" fontId="12" fillId="0" borderId="107" xfId="0" applyFont="1" applyBorder="1" applyAlignment="1" applyProtection="1">
      <alignment horizontal="center" vertical="center"/>
      <protection hidden="1"/>
    </xf>
    <xf numFmtId="0" fontId="2" fillId="0" borderId="108" xfId="0" applyFont="1" applyBorder="1" applyAlignment="1" applyProtection="1">
      <alignment horizontal="center" vertical="center"/>
      <protection hidden="1"/>
    </xf>
    <xf numFmtId="0" fontId="2" fillId="0" borderId="108" xfId="0" applyFont="1" applyBorder="1" applyAlignment="1" applyProtection="1">
      <alignment horizontal="center" vertical="center" wrapText="1"/>
      <protection hidden="1"/>
    </xf>
    <xf numFmtId="0" fontId="2" fillId="5" borderId="109" xfId="0" applyFont="1" applyFill="1" applyBorder="1" applyAlignment="1" applyProtection="1">
      <alignment horizontal="center" vertical="center"/>
      <protection hidden="1"/>
    </xf>
    <xf numFmtId="0" fontId="2" fillId="8" borderId="98" xfId="0" applyFont="1" applyFill="1" applyBorder="1" applyAlignment="1" applyProtection="1">
      <alignment horizontal="center" vertical="center" wrapText="1"/>
      <protection locked="0"/>
    </xf>
    <xf numFmtId="0" fontId="2" fillId="8" borderId="96" xfId="0" applyFont="1" applyFill="1" applyBorder="1" applyAlignment="1" applyProtection="1">
      <alignment horizontal="center" vertical="center" wrapText="1"/>
      <protection locked="0"/>
    </xf>
    <xf numFmtId="0" fontId="2" fillId="8" borderId="100" xfId="0" applyFont="1" applyFill="1" applyBorder="1" applyAlignment="1" applyProtection="1">
      <alignment horizontal="center" vertical="center" wrapText="1"/>
      <protection locked="0"/>
    </xf>
    <xf numFmtId="0" fontId="9" fillId="14" borderId="83" xfId="0" applyFont="1" applyFill="1" applyBorder="1" applyAlignment="1" applyProtection="1">
      <alignment horizontal="center" vertical="center" shrinkToFit="1"/>
      <protection hidden="1"/>
    </xf>
    <xf numFmtId="0" fontId="9" fillId="14" borderId="92" xfId="0" applyFont="1" applyFill="1" applyBorder="1" applyAlignment="1" applyProtection="1">
      <alignment horizontal="center" vertical="center" shrinkToFit="1"/>
      <protection hidden="1"/>
    </xf>
    <xf numFmtId="0" fontId="9" fillId="14" borderId="19" xfId="0" applyFont="1" applyFill="1" applyBorder="1" applyAlignment="1" applyProtection="1">
      <alignment horizontal="center" vertical="center" shrinkToFit="1"/>
      <protection hidden="1"/>
    </xf>
    <xf numFmtId="0" fontId="2" fillId="9" borderId="52" xfId="0" applyFont="1" applyFill="1" applyBorder="1" applyProtection="1">
      <alignment vertical="center"/>
      <protection hidden="1"/>
    </xf>
    <xf numFmtId="0" fontId="4" fillId="0" borderId="5" xfId="0" applyFont="1" applyBorder="1" applyAlignment="1" applyProtection="1">
      <alignment horizontal="center" vertical="center" wrapText="1"/>
      <protection hidden="1"/>
    </xf>
    <xf numFmtId="0" fontId="4" fillId="0" borderId="90" xfId="0" applyFont="1" applyBorder="1" applyAlignment="1" applyProtection="1">
      <alignment horizontal="center" vertical="center" wrapText="1"/>
      <protection hidden="1"/>
    </xf>
    <xf numFmtId="0" fontId="4" fillId="0" borderId="83"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9" fillId="4" borderId="31" xfId="0" applyFont="1" applyFill="1" applyBorder="1" applyAlignment="1" applyProtection="1">
      <alignment horizontal="center" wrapText="1" shrinkToFit="1"/>
      <protection locked="0"/>
    </xf>
    <xf numFmtId="177" fontId="9" fillId="4" borderId="12" xfId="0" applyNumberFormat="1" applyFont="1" applyFill="1" applyBorder="1" applyAlignment="1" applyProtection="1">
      <alignment horizontal="center" wrapText="1" shrinkToFit="1"/>
      <protection locked="0"/>
    </xf>
    <xf numFmtId="0" fontId="3" fillId="0" borderId="7" xfId="0" applyFont="1" applyBorder="1" applyAlignment="1" applyProtection="1">
      <alignment horizontal="center" shrinkToFit="1"/>
      <protection locked="0"/>
    </xf>
    <xf numFmtId="0" fontId="3" fillId="0" borderId="1" xfId="0" applyFont="1" applyBorder="1" applyAlignment="1" applyProtection="1">
      <alignment shrinkToFit="1"/>
      <protection locked="0"/>
    </xf>
    <xf numFmtId="0" fontId="3" fillId="0" borderId="8" xfId="0" applyFont="1" applyBorder="1" applyAlignment="1" applyProtection="1">
      <alignment shrinkToFit="1"/>
      <protection locked="0"/>
    </xf>
    <xf numFmtId="58" fontId="9" fillId="4" borderId="50" xfId="0" applyNumberFormat="1" applyFont="1" applyFill="1" applyBorder="1" applyAlignment="1" applyProtection="1">
      <alignment horizontal="center" wrapText="1" shrinkToFit="1"/>
      <protection locked="0"/>
    </xf>
    <xf numFmtId="0" fontId="9" fillId="4" borderId="50" xfId="0" applyFont="1" applyFill="1" applyBorder="1" applyAlignment="1" applyProtection="1">
      <alignment horizontal="center" wrapText="1" shrinkToFit="1"/>
      <protection locked="0"/>
    </xf>
    <xf numFmtId="0" fontId="17" fillId="5" borderId="1" xfId="0" applyFont="1" applyFill="1" applyBorder="1" applyAlignment="1">
      <alignment horizontal="center" vertical="center"/>
    </xf>
    <xf numFmtId="0" fontId="17" fillId="7" borderId="11"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0" xfId="0" applyFont="1" applyAlignment="1">
      <alignment horizontal="center" vertical="center"/>
    </xf>
    <xf numFmtId="0" fontId="17" fillId="7" borderId="1" xfId="0" applyFont="1" applyFill="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0" xfId="0" applyFont="1">
      <alignment vertical="center"/>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177" fontId="15" fillId="4" borderId="4" xfId="0" applyNumberFormat="1" applyFont="1" applyFill="1" applyBorder="1" applyAlignment="1" applyProtection="1">
      <alignment horizontal="center" shrinkToFit="1"/>
      <protection hidden="1"/>
    </xf>
    <xf numFmtId="177" fontId="15" fillId="4" borderId="5" xfId="0" applyNumberFormat="1" applyFont="1" applyFill="1" applyBorder="1" applyAlignment="1" applyProtection="1">
      <alignment horizontal="center" shrinkToFit="1"/>
      <protection hidden="1"/>
    </xf>
    <xf numFmtId="0" fontId="15" fillId="4" borderId="5" xfId="0" applyFont="1" applyFill="1" applyBorder="1" applyAlignment="1" applyProtection="1">
      <alignment horizontal="center" shrinkToFit="1"/>
      <protection hidden="1"/>
    </xf>
    <xf numFmtId="0" fontId="15" fillId="4" borderId="31" xfId="0" applyFont="1" applyFill="1" applyBorder="1" applyAlignment="1" applyProtection="1">
      <alignment horizontal="center" shrinkToFit="1"/>
      <protection hidden="1"/>
    </xf>
    <xf numFmtId="58" fontId="15" fillId="4" borderId="50" xfId="0" applyNumberFormat="1" applyFont="1" applyFill="1" applyBorder="1" applyAlignment="1" applyProtection="1">
      <alignment horizontal="center" wrapText="1" shrinkToFit="1"/>
      <protection hidden="1"/>
    </xf>
    <xf numFmtId="0" fontId="3" fillId="0" borderId="7" xfId="0" applyFont="1" applyBorder="1" applyAlignment="1" applyProtection="1">
      <alignment horizontal="center" shrinkToFit="1"/>
      <protection hidden="1"/>
    </xf>
    <xf numFmtId="0" fontId="3" fillId="0" borderId="1" xfId="0" applyFont="1" applyBorder="1" applyAlignment="1" applyProtection="1">
      <alignment shrinkToFit="1"/>
      <protection hidden="1"/>
    </xf>
    <xf numFmtId="0" fontId="3" fillId="0" borderId="8" xfId="0" applyFont="1" applyBorder="1" applyAlignment="1" applyProtection="1">
      <alignment shrinkToFit="1"/>
      <protection hidden="1"/>
    </xf>
    <xf numFmtId="0" fontId="3" fillId="0" borderId="0" xfId="0" applyFont="1" applyProtection="1">
      <alignment vertical="center"/>
      <protection hidden="1"/>
    </xf>
    <xf numFmtId="0" fontId="4" fillId="0" borderId="95" xfId="0" applyFont="1" applyBorder="1" applyAlignment="1" applyProtection="1">
      <alignment horizontal="center" vertical="center"/>
      <protection hidden="1"/>
    </xf>
    <xf numFmtId="0" fontId="4" fillId="0" borderId="95" xfId="0" applyFont="1" applyBorder="1" applyAlignment="1" applyProtection="1">
      <alignment horizontal="center" vertical="center" wrapText="1"/>
      <protection hidden="1"/>
    </xf>
    <xf numFmtId="0" fontId="2" fillId="15" borderId="101" xfId="0" applyFont="1" applyFill="1" applyBorder="1" applyAlignment="1" applyProtection="1">
      <alignment horizontal="centerContinuous" vertical="center"/>
      <protection hidden="1"/>
    </xf>
    <xf numFmtId="0" fontId="8" fillId="7" borderId="0" xfId="0" applyFont="1" applyFill="1" applyAlignment="1" applyProtection="1">
      <alignment horizontal="right" vertical="center"/>
      <protection hidden="1"/>
    </xf>
    <xf numFmtId="0" fontId="2" fillId="7" borderId="11" xfId="0" applyFont="1" applyFill="1" applyBorder="1" applyAlignment="1" applyProtection="1">
      <alignment horizontal="center" shrinkToFit="1"/>
      <protection hidden="1"/>
    </xf>
    <xf numFmtId="0" fontId="3" fillId="7" borderId="1" xfId="0" applyFont="1" applyFill="1" applyBorder="1" applyAlignment="1" applyProtection="1">
      <alignment horizontal="center" shrinkToFit="1"/>
      <protection hidden="1"/>
    </xf>
    <xf numFmtId="0" fontId="2" fillId="0" borderId="0" xfId="0" applyFont="1" applyBorder="1" applyAlignment="1">
      <alignment horizontal="center" vertical="center"/>
    </xf>
    <xf numFmtId="0" fontId="17" fillId="0" borderId="35" xfId="0" applyFont="1" applyBorder="1" applyAlignment="1">
      <alignment horizontal="center" vertical="center"/>
    </xf>
    <xf numFmtId="0" fontId="17" fillId="0" borderId="26" xfId="0" applyFont="1" applyBorder="1" applyAlignment="1">
      <alignment horizontal="center" vertical="center"/>
    </xf>
    <xf numFmtId="177" fontId="15" fillId="4" borderId="7" xfId="0" applyNumberFormat="1" applyFont="1" applyFill="1" applyBorder="1" applyAlignment="1" applyProtection="1">
      <alignment horizontal="center" shrinkToFit="1"/>
      <protection hidden="1"/>
    </xf>
    <xf numFmtId="177" fontId="9" fillId="4" borderId="7" xfId="0" applyNumberFormat="1" applyFont="1" applyFill="1" applyBorder="1" applyAlignment="1" applyProtection="1">
      <alignment horizontal="center" shrinkToFit="1"/>
      <protection locked="0"/>
    </xf>
    <xf numFmtId="0" fontId="19" fillId="0" borderId="0" xfId="0" applyFont="1">
      <alignment vertical="center"/>
    </xf>
    <xf numFmtId="0" fontId="20" fillId="0" borderId="0" xfId="0" applyFont="1">
      <alignment vertical="center"/>
    </xf>
    <xf numFmtId="0" fontId="19" fillId="0" borderId="0" xfId="0" applyFont="1" applyAlignment="1">
      <alignment horizontal="right" vertical="center"/>
    </xf>
    <xf numFmtId="0" fontId="22" fillId="2" borderId="0" xfId="0" applyFont="1" applyFill="1" applyAlignment="1" applyProtection="1">
      <alignment horizontal="left" vertical="center"/>
      <protection hidden="1"/>
    </xf>
    <xf numFmtId="0" fontId="8" fillId="0" borderId="0" xfId="0" applyNumberFormat="1" applyFont="1" applyFill="1" applyBorder="1" applyAlignment="1" applyProtection="1">
      <alignment horizontal="center" vertical="center"/>
      <protection locked="0"/>
    </xf>
    <xf numFmtId="176" fontId="8" fillId="0" borderId="0" xfId="0" applyNumberFormat="1" applyFont="1" applyFill="1" applyBorder="1" applyAlignment="1">
      <alignment horizontal="center" vertical="center" shrinkToFit="1"/>
    </xf>
    <xf numFmtId="0" fontId="22" fillId="2" borderId="0" xfId="0" applyFont="1" applyFill="1" applyAlignment="1">
      <alignment horizontal="left" vertical="center"/>
    </xf>
    <xf numFmtId="177" fontId="9" fillId="4" borderId="87" xfId="0" applyNumberFormat="1" applyFont="1" applyFill="1" applyBorder="1" applyAlignment="1" applyProtection="1">
      <alignment horizontal="center" wrapText="1" shrinkToFit="1"/>
      <protection locked="0"/>
    </xf>
    <xf numFmtId="0" fontId="18" fillId="0" borderId="0" xfId="2">
      <alignment vertical="center"/>
    </xf>
    <xf numFmtId="0" fontId="23" fillId="11" borderId="1" xfId="1" applyFont="1" applyFill="1" applyBorder="1" applyAlignment="1">
      <alignment horizontal="center" vertical="center"/>
    </xf>
    <xf numFmtId="0" fontId="23" fillId="13" borderId="1" xfId="1" applyFont="1" applyFill="1" applyBorder="1" applyAlignment="1">
      <alignment horizontal="center" vertical="center"/>
    </xf>
    <xf numFmtId="0" fontId="2" fillId="0" borderId="55" xfId="0" quotePrefix="1" applyFont="1" applyBorder="1" applyAlignment="1" applyProtection="1">
      <alignment horizontal="center" vertical="center" shrinkToFit="1"/>
    </xf>
    <xf numFmtId="0" fontId="2" fillId="11" borderId="55" xfId="0" quotePrefix="1" applyFont="1" applyFill="1" applyBorder="1" applyAlignment="1" applyProtection="1">
      <alignment horizontal="center" vertical="center" shrinkToFit="1"/>
    </xf>
    <xf numFmtId="0" fontId="2" fillId="13" borderId="55" xfId="0" quotePrefix="1" applyFont="1" applyFill="1" applyBorder="1" applyAlignment="1" applyProtection="1">
      <alignment horizontal="center" vertical="center" shrinkToFit="1"/>
    </xf>
    <xf numFmtId="56" fontId="2" fillId="11" borderId="55" xfId="0" quotePrefix="1" applyNumberFormat="1" applyFont="1" applyFill="1" applyBorder="1" applyAlignment="1" applyProtection="1">
      <alignment horizontal="center" vertical="center" shrinkToFit="1"/>
    </xf>
    <xf numFmtId="0" fontId="2" fillId="11" borderId="55" xfId="0" quotePrefix="1" applyFont="1" applyFill="1" applyBorder="1" applyAlignment="1" applyProtection="1">
      <alignment horizontal="center" vertical="center"/>
    </xf>
    <xf numFmtId="0" fontId="2" fillId="0" borderId="117" xfId="0" applyFont="1" applyBorder="1" applyAlignment="1" applyProtection="1">
      <alignment horizontal="center" vertical="center" wrapText="1"/>
      <protection hidden="1"/>
    </xf>
    <xf numFmtId="0" fontId="2" fillId="0" borderId="118" xfId="0" applyFont="1" applyBorder="1" applyAlignment="1" applyProtection="1">
      <alignment horizontal="center" vertical="center"/>
      <protection hidden="1"/>
    </xf>
    <xf numFmtId="0" fontId="2" fillId="0" borderId="0" xfId="0" applyFont="1" applyAlignment="1" applyProtection="1">
      <alignment vertical="center" wrapText="1"/>
      <protection hidden="1"/>
    </xf>
    <xf numFmtId="0" fontId="15" fillId="14" borderId="5" xfId="0" applyFont="1" applyFill="1" applyBorder="1" applyAlignment="1" applyProtection="1">
      <alignment horizontal="center" shrinkToFit="1"/>
      <protection hidden="1"/>
    </xf>
    <xf numFmtId="0" fontId="15" fillId="14" borderId="31" xfId="0" applyFont="1" applyFill="1" applyBorder="1" applyAlignment="1" applyProtection="1">
      <alignment horizontal="center" wrapText="1" shrinkToFit="1"/>
      <protection hidden="1"/>
    </xf>
    <xf numFmtId="58" fontId="15" fillId="14" borderId="50" xfId="0" applyNumberFormat="1" applyFont="1" applyFill="1" applyBorder="1" applyAlignment="1" applyProtection="1">
      <alignment horizontal="center" shrinkToFit="1"/>
      <protection hidden="1"/>
    </xf>
    <xf numFmtId="58" fontId="15" fillId="14" borderId="64" xfId="0" applyNumberFormat="1" applyFont="1" applyFill="1" applyBorder="1" applyAlignment="1" applyProtection="1">
      <alignment horizontal="center" shrinkToFit="1"/>
      <protection hidden="1"/>
    </xf>
    <xf numFmtId="177" fontId="15" fillId="14" borderId="4" xfId="0" applyNumberFormat="1" applyFont="1" applyFill="1" applyBorder="1" applyAlignment="1" applyProtection="1">
      <alignment horizontal="center" shrinkToFit="1"/>
      <protection hidden="1"/>
    </xf>
    <xf numFmtId="177" fontId="15" fillId="14" borderId="5" xfId="0" applyNumberFormat="1" applyFont="1" applyFill="1" applyBorder="1" applyAlignment="1" applyProtection="1">
      <alignment horizontal="center" wrapText="1" shrinkToFit="1"/>
      <protection hidden="1"/>
    </xf>
    <xf numFmtId="177" fontId="15" fillId="14" borderId="87" xfId="0" applyNumberFormat="1" applyFont="1" applyFill="1" applyBorder="1" applyAlignment="1" applyProtection="1">
      <alignment horizontal="center" wrapText="1" shrinkToFit="1"/>
      <protection hidden="1"/>
    </xf>
    <xf numFmtId="56" fontId="15" fillId="14" borderId="88" xfId="0" applyNumberFormat="1" applyFont="1" applyFill="1" applyBorder="1" applyAlignment="1" applyProtection="1">
      <alignment horizontal="center" shrinkToFit="1"/>
      <protection hidden="1"/>
    </xf>
    <xf numFmtId="58" fontId="15" fillId="14" borderId="66" xfId="0" applyNumberFormat="1" applyFont="1" applyFill="1" applyBorder="1" applyAlignment="1" applyProtection="1">
      <alignment horizontal="center" shrinkToFit="1"/>
      <protection hidden="1"/>
    </xf>
    <xf numFmtId="0" fontId="9" fillId="2" borderId="5" xfId="0" applyFont="1" applyFill="1" applyBorder="1" applyAlignment="1" applyProtection="1">
      <alignment horizontal="center" shrinkToFit="1"/>
      <protection hidden="1"/>
    </xf>
    <xf numFmtId="0" fontId="15" fillId="2" borderId="5" xfId="0" applyFont="1" applyFill="1" applyBorder="1" applyAlignment="1" applyProtection="1">
      <alignment horizontal="center" shrinkToFit="1"/>
      <protection hidden="1"/>
    </xf>
    <xf numFmtId="0" fontId="24" fillId="2" borderId="5" xfId="0" applyFont="1" applyFill="1" applyBorder="1" applyAlignment="1" applyProtection="1">
      <alignment horizontal="left" wrapText="1" shrinkToFit="1"/>
      <protection hidden="1"/>
    </xf>
    <xf numFmtId="177" fontId="15" fillId="4" borderId="63" xfId="0" applyNumberFormat="1" applyFont="1" applyFill="1" applyBorder="1" applyAlignment="1" applyProtection="1">
      <alignment horizontal="center" shrinkToFit="1"/>
      <protection hidden="1"/>
    </xf>
    <xf numFmtId="0" fontId="26" fillId="0" borderId="4" xfId="0" applyFont="1" applyBorder="1" applyAlignment="1" applyProtection="1">
      <alignment horizontal="center" wrapText="1" shrinkToFit="1"/>
      <protection hidden="1"/>
    </xf>
    <xf numFmtId="0" fontId="23" fillId="11" borderId="1" xfId="1" applyFont="1" applyFill="1" applyBorder="1" applyAlignment="1">
      <alignment horizontal="center" vertical="center" wrapText="1"/>
    </xf>
    <xf numFmtId="0" fontId="2" fillId="5" borderId="119" xfId="0" applyFont="1" applyFill="1" applyBorder="1" applyAlignment="1" applyProtection="1">
      <alignment horizontal="center" vertical="center"/>
      <protection hidden="1"/>
    </xf>
    <xf numFmtId="0" fontId="2" fillId="0" borderId="120" xfId="0" applyFont="1" applyBorder="1" applyAlignment="1" applyProtection="1">
      <alignment horizontal="center" vertical="center"/>
      <protection hidden="1"/>
    </xf>
    <xf numFmtId="0" fontId="2" fillId="0" borderId="120" xfId="0" applyFont="1" applyBorder="1" applyAlignment="1" applyProtection="1">
      <alignment horizontal="center" vertical="center" wrapText="1"/>
      <protection hidden="1"/>
    </xf>
    <xf numFmtId="0" fontId="2" fillId="0" borderId="121" xfId="0" applyFont="1" applyBorder="1" applyAlignment="1" applyProtection="1">
      <alignment horizontal="center" vertical="center"/>
      <protection hidden="1"/>
    </xf>
    <xf numFmtId="0" fontId="25" fillId="0" borderId="1" xfId="0" applyFont="1" applyBorder="1" applyAlignment="1">
      <alignment horizontal="center" vertical="center" wrapText="1"/>
    </xf>
    <xf numFmtId="58" fontId="15" fillId="7" borderId="64" xfId="0" applyNumberFormat="1" applyFont="1" applyFill="1" applyBorder="1" applyAlignment="1" applyProtection="1">
      <alignment horizontal="center" shrinkToFit="1"/>
      <protection hidden="1"/>
    </xf>
    <xf numFmtId="58" fontId="15" fillId="7" borderId="66" xfId="0" applyNumberFormat="1" applyFont="1" applyFill="1" applyBorder="1" applyAlignment="1" applyProtection="1">
      <alignment horizontal="center" shrinkToFit="1"/>
      <protection hidden="1"/>
    </xf>
    <xf numFmtId="177" fontId="15" fillId="0" borderId="7" xfId="0" applyNumberFormat="1" applyFont="1" applyFill="1" applyBorder="1" applyAlignment="1" applyProtection="1">
      <alignment horizontal="center" shrinkToFit="1"/>
      <protection hidden="1"/>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6" fillId="2" borderId="4" xfId="0" applyFont="1" applyFill="1" applyBorder="1" applyAlignment="1" applyProtection="1">
      <alignment horizontal="center" wrapText="1" shrinkToFit="1"/>
      <protection hidden="1"/>
    </xf>
    <xf numFmtId="0" fontId="3" fillId="0" borderId="0" xfId="0" applyFont="1" applyAlignment="1" applyProtection="1">
      <alignment vertical="center" wrapText="1"/>
      <protection hidden="1"/>
    </xf>
    <xf numFmtId="0" fontId="3" fillId="4" borderId="5" xfId="0" applyFont="1" applyFill="1" applyBorder="1" applyAlignment="1" applyProtection="1">
      <alignment horizontal="center" shrinkToFit="1"/>
      <protection locked="0"/>
    </xf>
    <xf numFmtId="0" fontId="3" fillId="4" borderId="31" xfId="0" applyFont="1" applyFill="1" applyBorder="1" applyAlignment="1" applyProtection="1">
      <alignment horizontal="center" shrinkToFit="1"/>
      <protection locked="0"/>
    </xf>
    <xf numFmtId="58" fontId="3" fillId="4" borderId="50" xfId="0" applyNumberFormat="1" applyFont="1" applyFill="1" applyBorder="1" applyAlignment="1" applyProtection="1">
      <alignment horizontal="center" wrapText="1" shrinkToFit="1"/>
      <protection locked="0"/>
    </xf>
    <xf numFmtId="177" fontId="3" fillId="4" borderId="63" xfId="0" applyNumberFormat="1" applyFont="1" applyFill="1" applyBorder="1" applyAlignment="1" applyProtection="1">
      <alignment horizontal="center" shrinkToFit="1"/>
      <protection locked="0"/>
    </xf>
    <xf numFmtId="177" fontId="3" fillId="4" borderId="5" xfId="0" applyNumberFormat="1" applyFont="1" applyFill="1" applyBorder="1" applyAlignment="1" applyProtection="1">
      <alignment horizontal="center" shrinkToFit="1"/>
      <protection locked="0"/>
    </xf>
    <xf numFmtId="177" fontId="3" fillId="4" borderId="7" xfId="0" applyNumberFormat="1" applyFont="1" applyFill="1" applyBorder="1" applyAlignment="1" applyProtection="1">
      <alignment horizontal="center" shrinkToFit="1"/>
      <protection locked="0"/>
    </xf>
    <xf numFmtId="58" fontId="15" fillId="5" borderId="50" xfId="0" applyNumberFormat="1" applyFont="1" applyFill="1" applyBorder="1" applyAlignment="1" applyProtection="1">
      <alignment horizontal="center" wrapText="1" shrinkToFit="1"/>
      <protection hidden="1"/>
    </xf>
    <xf numFmtId="0" fontId="8" fillId="0" borderId="0" xfId="0" applyFont="1" applyFill="1" applyAlignment="1">
      <alignment horizontal="left" vertical="center"/>
    </xf>
    <xf numFmtId="176" fontId="8" fillId="4" borderId="26" xfId="0" applyNumberFormat="1" applyFont="1" applyFill="1" applyBorder="1" applyAlignment="1" applyProtection="1">
      <alignment vertical="center" shrinkToFit="1"/>
      <protection locked="0"/>
    </xf>
    <xf numFmtId="0" fontId="2" fillId="2" borderId="0" xfId="0" applyFont="1" applyFill="1" applyAlignment="1">
      <alignment horizontal="left" vertical="top"/>
    </xf>
    <xf numFmtId="0" fontId="4" fillId="2" borderId="0" xfId="0" applyFont="1" applyFill="1" applyAlignment="1">
      <alignment horizontal="left" vertical="top"/>
    </xf>
    <xf numFmtId="0" fontId="2" fillId="0" borderId="0" xfId="0" applyFont="1" applyBorder="1" applyAlignment="1">
      <alignment horizontal="center" vertical="center"/>
    </xf>
    <xf numFmtId="0" fontId="15" fillId="0" borderId="5" xfId="0" applyFont="1" applyBorder="1" applyAlignment="1" applyProtection="1">
      <alignment horizontal="center" wrapText="1" shrinkToFit="1"/>
      <protection hidden="1"/>
    </xf>
    <xf numFmtId="0" fontId="2" fillId="0" borderId="0" xfId="0" applyFont="1" applyBorder="1">
      <alignment vertical="center"/>
    </xf>
    <xf numFmtId="0" fontId="27" fillId="0" borderId="0" xfId="0" applyFont="1" applyBorder="1">
      <alignment vertical="center"/>
    </xf>
    <xf numFmtId="0" fontId="28" fillId="0" borderId="0" xfId="0" applyFont="1" applyBorder="1">
      <alignment vertical="center"/>
    </xf>
    <xf numFmtId="0" fontId="3" fillId="0" borderId="5" xfId="0" applyFont="1" applyBorder="1" applyAlignment="1" applyProtection="1">
      <alignment horizontal="center" shrinkToFit="1"/>
      <protection locked="0"/>
    </xf>
    <xf numFmtId="56" fontId="3" fillId="0" borderId="5" xfId="0" applyNumberFormat="1" applyFont="1" applyBorder="1" applyAlignment="1" applyProtection="1">
      <alignment horizontal="center" shrinkToFit="1"/>
      <protection locked="0"/>
    </xf>
    <xf numFmtId="0" fontId="11" fillId="5" borderId="1" xfId="0" applyFont="1" applyFill="1" applyBorder="1" applyAlignment="1">
      <alignment horizontal="center" vertical="center"/>
    </xf>
    <xf numFmtId="0" fontId="7" fillId="3" borderId="32"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27" xfId="0" applyFont="1" applyFill="1" applyBorder="1" applyAlignment="1">
      <alignment horizontal="center" vertical="center" shrinkToFit="1"/>
    </xf>
    <xf numFmtId="0" fontId="7" fillId="3" borderId="25" xfId="0" applyFont="1" applyFill="1" applyBorder="1" applyAlignment="1">
      <alignment horizontal="center" vertical="center" shrinkToFit="1"/>
    </xf>
    <xf numFmtId="0" fontId="10" fillId="3" borderId="28" xfId="0" applyFont="1" applyFill="1" applyBorder="1" applyAlignment="1">
      <alignment horizontal="center" vertical="center" shrinkToFit="1"/>
    </xf>
    <xf numFmtId="0" fontId="10" fillId="3" borderId="29" xfId="0" applyFont="1" applyFill="1" applyBorder="1" applyAlignment="1">
      <alignment horizontal="center" vertical="center" shrinkToFit="1"/>
    </xf>
    <xf numFmtId="0" fontId="10" fillId="3" borderId="30" xfId="0" applyFont="1" applyFill="1" applyBorder="1" applyAlignment="1">
      <alignment horizontal="center" vertical="center" shrinkToFi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84" xfId="0" applyFont="1" applyFill="1" applyBorder="1" applyAlignment="1">
      <alignment horizontal="center" vertical="center" wrapText="1"/>
    </xf>
    <xf numFmtId="0" fontId="7" fillId="3" borderId="25" xfId="0" applyFont="1" applyFill="1" applyBorder="1" applyAlignment="1">
      <alignment horizontal="center" vertical="center"/>
    </xf>
    <xf numFmtId="0" fontId="7" fillId="3" borderId="110" xfId="0" applyFont="1" applyFill="1" applyBorder="1" applyAlignment="1">
      <alignment horizontal="center" vertical="center" wrapText="1"/>
    </xf>
    <xf numFmtId="0" fontId="7" fillId="3" borderId="111" xfId="0" applyFont="1" applyFill="1" applyBorder="1" applyAlignment="1">
      <alignment horizontal="center" vertical="center" wrapText="1"/>
    </xf>
    <xf numFmtId="176" fontId="8" fillId="4" borderId="26" xfId="0" applyNumberFormat="1" applyFont="1" applyFill="1" applyBorder="1" applyAlignment="1" applyProtection="1">
      <alignment horizontal="center" vertical="center"/>
      <protection locked="0"/>
    </xf>
    <xf numFmtId="0" fontId="13" fillId="2" borderId="75" xfId="0" applyFont="1" applyFill="1" applyBorder="1" applyAlignment="1">
      <alignment horizontal="center" vertical="center" wrapText="1"/>
    </xf>
    <xf numFmtId="0" fontId="13" fillId="2" borderId="76" xfId="0" applyFont="1" applyFill="1" applyBorder="1" applyAlignment="1">
      <alignment horizontal="center" vertical="center" wrapText="1"/>
    </xf>
    <xf numFmtId="176" fontId="8" fillId="16" borderId="14" xfId="0" applyNumberFormat="1" applyFont="1" applyFill="1" applyBorder="1" applyAlignment="1">
      <alignment horizontal="center" vertical="center" shrinkToFit="1"/>
    </xf>
    <xf numFmtId="176" fontId="8" fillId="16" borderId="112" xfId="0" applyNumberFormat="1" applyFont="1" applyFill="1" applyBorder="1" applyAlignment="1">
      <alignment horizontal="center" vertical="center" shrinkToFit="1"/>
    </xf>
    <xf numFmtId="176" fontId="8" fillId="16" borderId="7" xfId="0" applyNumberFormat="1" applyFont="1" applyFill="1" applyBorder="1" applyAlignment="1">
      <alignment horizontal="center" vertical="center" shrinkToFit="1"/>
    </xf>
    <xf numFmtId="176" fontId="8" fillId="16" borderId="1" xfId="0" applyNumberFormat="1" applyFont="1" applyFill="1" applyBorder="1" applyAlignment="1">
      <alignment horizontal="center" vertical="center" shrinkToFit="1"/>
    </xf>
    <xf numFmtId="176" fontId="8" fillId="16" borderId="9" xfId="0" applyNumberFormat="1" applyFont="1" applyFill="1" applyBorder="1" applyAlignment="1">
      <alignment horizontal="center" vertical="center" shrinkToFit="1"/>
    </xf>
    <xf numFmtId="176" fontId="8" fillId="16" borderId="19" xfId="0" applyNumberFormat="1" applyFont="1" applyFill="1" applyBorder="1" applyAlignment="1">
      <alignment horizontal="center" vertical="center" shrinkToFit="1"/>
    </xf>
    <xf numFmtId="0" fontId="8" fillId="0" borderId="112" xfId="0" applyNumberFormat="1" applyFont="1" applyFill="1" applyBorder="1" applyAlignment="1" applyProtection="1">
      <alignment horizontal="center" vertical="center"/>
      <protection locked="0"/>
    </xf>
    <xf numFmtId="0" fontId="8" fillId="0" borderId="16"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8" xfId="0" applyNumberFormat="1" applyFont="1" applyFill="1" applyBorder="1" applyAlignment="1" applyProtection="1">
      <alignment horizontal="center" vertical="center"/>
      <protection locked="0"/>
    </xf>
    <xf numFmtId="0" fontId="8" fillId="0" borderId="103" xfId="0" applyNumberFormat="1" applyFont="1" applyFill="1" applyBorder="1" applyAlignment="1" applyProtection="1">
      <alignment horizontal="center" vertical="center"/>
      <protection locked="0"/>
    </xf>
    <xf numFmtId="0" fontId="8" fillId="0" borderId="92" xfId="0" applyNumberFormat="1" applyFont="1" applyFill="1" applyBorder="1" applyAlignment="1" applyProtection="1">
      <alignment horizontal="center" vertical="center"/>
      <protection locked="0"/>
    </xf>
    <xf numFmtId="0" fontId="13" fillId="2" borderId="1" xfId="0" applyFont="1" applyFill="1" applyBorder="1" applyAlignment="1">
      <alignment horizontal="center" vertical="center" wrapText="1"/>
    </xf>
    <xf numFmtId="0" fontId="2" fillId="0" borderId="1" xfId="0" applyFont="1" applyBorder="1" applyAlignment="1">
      <alignment horizontal="center" vertical="center"/>
    </xf>
    <xf numFmtId="176" fontId="7" fillId="3" borderId="84" xfId="0" applyNumberFormat="1" applyFont="1" applyFill="1" applyBorder="1" applyAlignment="1">
      <alignment horizontal="center" vertical="center" wrapText="1"/>
    </xf>
    <xf numFmtId="176" fontId="7" fillId="3" borderId="25" xfId="0" applyNumberFormat="1" applyFont="1" applyFill="1" applyBorder="1" applyAlignment="1">
      <alignment horizontal="center" vertical="center"/>
    </xf>
    <xf numFmtId="0" fontId="7" fillId="3" borderId="57"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3" xfId="0" applyFont="1" applyFill="1" applyBorder="1" applyAlignment="1">
      <alignment horizontal="center" vertical="center" wrapText="1"/>
    </xf>
    <xf numFmtId="0" fontId="7" fillId="3" borderId="122" xfId="0" applyFont="1" applyFill="1" applyBorder="1" applyAlignment="1">
      <alignment horizontal="center" vertical="center" wrapText="1"/>
    </xf>
    <xf numFmtId="0" fontId="11" fillId="5" borderId="11"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0" xfId="0" applyFont="1" applyFill="1" applyBorder="1" applyAlignment="1">
      <alignment horizontal="center" vertical="center" wrapText="1"/>
    </xf>
    <xf numFmtId="0" fontId="11" fillId="6" borderId="91"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2" fillId="0" borderId="114" xfId="0" applyFont="1" applyFill="1" applyBorder="1" applyAlignment="1" applyProtection="1">
      <alignment horizontal="center" vertical="center"/>
      <protection hidden="1"/>
    </xf>
    <xf numFmtId="0" fontId="2" fillId="0" borderId="115" xfId="0" applyFont="1" applyFill="1" applyBorder="1" applyAlignment="1" applyProtection="1">
      <alignment horizontal="center" vertical="center"/>
      <protection hidden="1"/>
    </xf>
    <xf numFmtId="0" fontId="2" fillId="0" borderId="116" xfId="0" applyFont="1" applyFill="1" applyBorder="1" applyAlignment="1" applyProtection="1">
      <alignment horizontal="center" vertical="center"/>
      <protection hidden="1"/>
    </xf>
    <xf numFmtId="0" fontId="2" fillId="0" borderId="52" xfId="0" applyFont="1" applyBorder="1" applyAlignment="1" applyProtection="1">
      <alignment horizontal="center" vertical="center"/>
      <protection hidden="1"/>
    </xf>
    <xf numFmtId="0" fontId="2" fillId="0" borderId="86" xfId="0" applyFont="1" applyBorder="1" applyAlignment="1" applyProtection="1">
      <alignment horizontal="center" vertical="center"/>
      <protection hidden="1"/>
    </xf>
    <xf numFmtId="0" fontId="2" fillId="0" borderId="104" xfId="0" applyFont="1" applyBorder="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2" fillId="9" borderId="18" xfId="0" applyFont="1" applyFill="1" applyBorder="1" applyAlignment="1" applyProtection="1">
      <alignment horizontal="center" vertical="center" wrapText="1"/>
      <protection hidden="1"/>
    </xf>
    <xf numFmtId="0" fontId="2" fillId="9" borderId="77" xfId="0" applyFont="1" applyFill="1" applyBorder="1" applyAlignment="1" applyProtection="1">
      <alignment horizontal="center" vertical="center"/>
      <protection hidden="1"/>
    </xf>
    <xf numFmtId="0" fontId="2" fillId="9" borderId="75" xfId="0" applyFont="1" applyFill="1" applyBorder="1" applyAlignment="1" applyProtection="1">
      <alignment horizontal="center" vertical="center"/>
      <protection hidden="1"/>
    </xf>
    <xf numFmtId="0" fontId="2" fillId="9" borderId="39" xfId="0" applyFont="1" applyFill="1" applyBorder="1" applyAlignment="1" applyProtection="1">
      <alignment horizontal="center" vertical="center"/>
      <protection hidden="1"/>
    </xf>
    <xf numFmtId="0" fontId="2" fillId="9" borderId="76" xfId="0" applyFont="1" applyFill="1" applyBorder="1" applyAlignment="1" applyProtection="1">
      <alignment horizontal="center" vertical="center"/>
      <protection hidden="1"/>
    </xf>
    <xf numFmtId="0" fontId="2" fillId="5" borderId="93" xfId="0" applyFont="1" applyFill="1" applyBorder="1" applyAlignment="1" applyProtection="1">
      <alignment horizontal="center" vertical="center"/>
      <protection hidden="1"/>
    </xf>
    <xf numFmtId="0" fontId="2" fillId="5" borderId="99" xfId="0" applyFont="1" applyFill="1" applyBorder="1" applyAlignment="1" applyProtection="1">
      <alignment horizontal="center" vertical="center"/>
      <protection hidden="1"/>
    </xf>
    <xf numFmtId="0" fontId="2" fillId="5" borderId="94" xfId="0" applyFont="1" applyFill="1" applyBorder="1" applyAlignment="1" applyProtection="1">
      <alignment horizontal="center" vertical="center"/>
      <protection hidden="1"/>
    </xf>
    <xf numFmtId="0" fontId="2" fillId="5" borderId="97" xfId="0" applyFont="1" applyFill="1" applyBorder="1" applyAlignment="1" applyProtection="1">
      <alignment horizontal="center" vertical="center"/>
      <protection hidden="1"/>
    </xf>
    <xf numFmtId="0" fontId="2" fillId="0" borderId="0" xfId="0" applyFont="1" applyBorder="1" applyAlignment="1">
      <alignment horizontal="center" vertical="center"/>
    </xf>
    <xf numFmtId="0" fontId="2" fillId="0" borderId="113" xfId="0" applyFont="1" applyBorder="1" applyAlignment="1">
      <alignment horizontal="center" vertical="center"/>
    </xf>
    <xf numFmtId="0" fontId="2" fillId="9" borderId="61" xfId="0" applyFont="1" applyFill="1" applyBorder="1" applyAlignment="1" applyProtection="1">
      <alignment horizontal="center" vertical="center" wrapText="1"/>
    </xf>
    <xf numFmtId="0" fontId="2" fillId="9" borderId="62" xfId="0" applyFont="1" applyFill="1" applyBorder="1" applyAlignment="1" applyProtection="1">
      <alignment horizontal="center" vertical="center"/>
    </xf>
    <xf numFmtId="0" fontId="2" fillId="9" borderId="39" xfId="0" applyFont="1" applyFill="1" applyBorder="1" applyAlignment="1" applyProtection="1">
      <alignment horizontal="center" vertical="center"/>
    </xf>
    <xf numFmtId="0" fontId="2" fillId="9" borderId="40" xfId="0" applyFont="1" applyFill="1" applyBorder="1" applyAlignment="1" applyProtection="1">
      <alignment horizontal="center" vertical="center"/>
    </xf>
    <xf numFmtId="0" fontId="2" fillId="8" borderId="37" xfId="0" applyFont="1" applyFill="1" applyBorder="1" applyAlignment="1" applyProtection="1">
      <alignment horizontal="center" vertical="center"/>
    </xf>
    <xf numFmtId="0" fontId="2" fillId="8" borderId="42" xfId="0" applyFont="1" applyFill="1" applyBorder="1" applyAlignment="1" applyProtection="1">
      <alignment horizontal="center" vertical="center"/>
    </xf>
    <xf numFmtId="0" fontId="2" fillId="0" borderId="52" xfId="0" applyFont="1" applyBorder="1" applyAlignment="1" applyProtection="1">
      <alignment horizontal="center" vertical="center" shrinkToFit="1"/>
    </xf>
    <xf numFmtId="0" fontId="2" fillId="0" borderId="53" xfId="0" applyFont="1" applyBorder="1" applyAlignment="1" applyProtection="1">
      <alignment horizontal="center" vertical="center" shrinkToFit="1"/>
    </xf>
    <xf numFmtId="56" fontId="2" fillId="0" borderId="15" xfId="0" applyNumberFormat="1" applyFont="1" applyBorder="1" applyAlignment="1" applyProtection="1">
      <alignment horizontal="center" vertical="center" wrapText="1"/>
    </xf>
    <xf numFmtId="56" fontId="2" fillId="0" borderId="39" xfId="0" applyNumberFormat="1" applyFont="1" applyBorder="1" applyAlignment="1" applyProtection="1">
      <alignment horizontal="center" vertical="center" wrapText="1"/>
    </xf>
    <xf numFmtId="56" fontId="2" fillId="0" borderId="40" xfId="0" applyNumberFormat="1" applyFont="1" applyBorder="1" applyAlignment="1" applyProtection="1">
      <alignment horizontal="center" vertical="center" wrapText="1"/>
    </xf>
    <xf numFmtId="0" fontId="2" fillId="0" borderId="38"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9" borderId="15" xfId="0" applyFont="1" applyFill="1" applyBorder="1" applyAlignment="1">
      <alignment horizontal="center" vertical="center"/>
    </xf>
    <xf numFmtId="0" fontId="2" fillId="9" borderId="39" xfId="0" applyFont="1" applyFill="1" applyBorder="1" applyAlignment="1">
      <alignment horizontal="center" vertical="center"/>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56" fontId="2" fillId="0" borderId="15" xfId="0" applyNumberFormat="1" applyFont="1" applyBorder="1" applyAlignment="1">
      <alignment horizontal="center" vertical="center" wrapText="1"/>
    </xf>
    <xf numFmtId="56" fontId="2" fillId="0" borderId="39" xfId="0" applyNumberFormat="1" applyFont="1" applyBorder="1" applyAlignment="1">
      <alignment horizontal="center" vertical="center" wrapText="1"/>
    </xf>
    <xf numFmtId="56" fontId="2" fillId="0" borderId="40" xfId="0" applyNumberFormat="1" applyFont="1" applyBorder="1" applyAlignment="1">
      <alignment horizontal="center" vertical="center" wrapText="1"/>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37" xfId="0" applyFont="1" applyBorder="1" applyAlignment="1">
      <alignment horizontal="center" vertical="center"/>
    </xf>
  </cellXfs>
  <cellStyles count="3">
    <cellStyle name="ハイパーリンク" xfId="1" builtinId="8"/>
    <cellStyle name="標準" xfId="0" builtinId="0"/>
    <cellStyle name="標準 2" xfId="2" xr:uid="{D6441F00-99EE-4004-8356-9635043C77D1}"/>
  </cellStyles>
  <dxfs count="118">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rgb="FFFFFF66"/>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rgb="FFFFFF66"/>
        </patternFill>
      </fill>
    </dxf>
    <dxf>
      <fill>
        <patternFill>
          <bgColor theme="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rgb="FFFFFF66"/>
        </patternFill>
      </fill>
    </dxf>
    <dxf>
      <fill>
        <patternFill>
          <bgColor theme="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s>
  <tableStyles count="0" defaultTableStyle="TableStyleMedium2" defaultPivotStyle="PivotStyleLight16"/>
  <colors>
    <mruColors>
      <color rgb="FFCCECFF"/>
      <color rgb="FFFFFF66"/>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478178</xdr:colOff>
      <xdr:row>1</xdr:row>
      <xdr:rowOff>209480</xdr:rowOff>
    </xdr:from>
    <xdr:to>
      <xdr:col>9</xdr:col>
      <xdr:colOff>440653</xdr:colOff>
      <xdr:row>10</xdr:row>
      <xdr:rowOff>222213</xdr:rowOff>
    </xdr:to>
    <xdr:sp macro="" textlink="">
      <xdr:nvSpPr>
        <xdr:cNvPr id="3" name="正方形/長方形 2">
          <a:extLst>
            <a:ext uri="{FF2B5EF4-FFF2-40B4-BE49-F238E27FC236}">
              <a16:creationId xmlns:a16="http://schemas.microsoft.com/office/drawing/2014/main" id="{E8C924D0-E3E7-4B3B-B1A9-C40DD775DE1F}"/>
            </a:ext>
          </a:extLst>
        </xdr:cNvPr>
        <xdr:cNvSpPr/>
      </xdr:nvSpPr>
      <xdr:spPr>
        <a:xfrm>
          <a:off x="10151345" y="463480"/>
          <a:ext cx="7434308" cy="3251233"/>
        </a:xfrm>
        <a:prstGeom prst="rect">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0" u="sng">
              <a:solidFill>
                <a:schemeClr val="tx1"/>
              </a:solidFill>
              <a:latin typeface="BIZ UDPゴシック" panose="020B0400000000000000" pitchFamily="50" charset="-128"/>
              <a:ea typeface="BIZ UDPゴシック" panose="020B0400000000000000" pitchFamily="50" charset="-128"/>
            </a:rPr>
            <a:t>【</a:t>
          </a:r>
          <a:r>
            <a:rPr kumimoji="1" lang="ja-JP" altLang="en-US" sz="1200" b="0" u="sng">
              <a:solidFill>
                <a:schemeClr val="tx1"/>
              </a:solidFill>
              <a:latin typeface="BIZ UDPゴシック" panose="020B0400000000000000" pitchFamily="50" charset="-128"/>
              <a:ea typeface="BIZ UDPゴシック" panose="020B0400000000000000" pitchFamily="50" charset="-128"/>
            </a:rPr>
            <a:t>異動報告書の提出が必要なケース</a:t>
          </a:r>
          <a:r>
            <a:rPr kumimoji="1" lang="en-US" altLang="ja-JP" sz="1200" b="0" u="sng">
              <a:solidFill>
                <a:schemeClr val="tx1"/>
              </a:solidFill>
              <a:latin typeface="BIZ UDPゴシック" panose="020B0400000000000000" pitchFamily="50" charset="-128"/>
              <a:ea typeface="BIZ UDPゴシック" panose="020B0400000000000000" pitchFamily="50" charset="-128"/>
            </a:rPr>
            <a:t>】</a:t>
          </a:r>
        </a:p>
        <a:p>
          <a:pPr algn="l"/>
          <a:r>
            <a:rPr kumimoji="1" lang="ja-JP" altLang="en-US" sz="1200" b="0">
              <a:solidFill>
                <a:schemeClr val="tx1"/>
              </a:solidFill>
              <a:latin typeface="BIZ UDPゴシック" panose="020B0400000000000000" pitchFamily="50" charset="-128"/>
              <a:ea typeface="BIZ UDPゴシック" panose="020B0400000000000000" pitchFamily="50" charset="-128"/>
            </a:rPr>
            <a:t>１．地共済の資格が喪失または変更（種別変更）となるとき</a:t>
          </a:r>
          <a:endParaRPr kumimoji="1" lang="en-US" altLang="ja-JP" sz="1200" b="0">
            <a:solidFill>
              <a:schemeClr val="tx1"/>
            </a:solidFill>
            <a:latin typeface="BIZ UDPゴシック" panose="020B0400000000000000" pitchFamily="50" charset="-128"/>
            <a:ea typeface="BIZ UDPゴシック" panose="020B0400000000000000" pitchFamily="50" charset="-128"/>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200" b="0">
              <a:solidFill>
                <a:schemeClr val="tx1"/>
              </a:solidFill>
              <a:latin typeface="BIZ UDPゴシック" panose="020B0400000000000000" pitchFamily="50" charset="-128"/>
              <a:ea typeface="BIZ UDPゴシック" panose="020B0400000000000000" pitchFamily="50" charset="-128"/>
            </a:rPr>
            <a:t> </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退職するとき（</a:t>
          </a:r>
          <a:r>
            <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任意継続予定の場合は「備考欄」にその旨を記入してください。）</a:t>
          </a:r>
          <a:endParaRPr lang="en-US" altLang="ja-JP" sz="1200" b="0">
            <a:solidFill>
              <a:schemeClr val="tx1"/>
            </a:solidFill>
            <a:latin typeface="BIZ UDPゴシック" panose="020B0400000000000000" pitchFamily="50" charset="-128"/>
            <a:ea typeface="BIZ UDPゴシック" panose="020B0400000000000000" pitchFamily="50" charset="-128"/>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200" b="0">
              <a:solidFill>
                <a:schemeClr val="tx1"/>
              </a:solidFill>
              <a:latin typeface="BIZ UDPゴシック" panose="020B0400000000000000" pitchFamily="50" charset="-128"/>
              <a:ea typeface="BIZ UDPゴシック" panose="020B0400000000000000" pitchFamily="50" charset="-128"/>
            </a:rPr>
            <a:t> </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任用・雇用条件等の変更により共済組合の加入要件を満たさなくなるとき </a:t>
          </a:r>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200" b="0">
              <a:solidFill>
                <a:schemeClr val="tx1"/>
              </a:solidFill>
              <a:latin typeface="BIZ UDPゴシック" panose="020B0400000000000000" pitchFamily="50" charset="-128"/>
              <a:ea typeface="BIZ UDPゴシック" panose="020B0400000000000000" pitchFamily="50" charset="-128"/>
            </a:rPr>
            <a:t> </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人事異動により他の共済組合等に転出するとき</a:t>
          </a:r>
          <a:r>
            <a:rPr lang="ja-JP" altLang="en-US" sz="1200" b="0">
              <a:solidFill>
                <a:schemeClr val="tx1"/>
              </a:solidFill>
              <a:latin typeface="BIZ UDPゴシック" panose="020B0400000000000000" pitchFamily="50" charset="-128"/>
              <a:ea typeface="BIZ UDPゴシック" panose="020B0400000000000000" pitchFamily="50" charset="-128"/>
            </a:rPr>
            <a:t> </a:t>
          </a:r>
          <a:endParaRPr lang="en-US" altLang="ja-JP" sz="1200" b="0">
            <a:solidFill>
              <a:schemeClr val="tx1"/>
            </a:solidFill>
            <a:latin typeface="BIZ UDPゴシック" panose="020B0400000000000000" pitchFamily="50" charset="-128"/>
            <a:ea typeface="BIZ UDPゴシック" panose="020B0400000000000000" pitchFamily="50" charset="-128"/>
          </a:endParaRPr>
        </a:p>
        <a:p>
          <a:pPr algn="l"/>
          <a:r>
            <a:rPr lang="ja-JP" altLang="en-US" sz="1200" b="0">
              <a:solidFill>
                <a:schemeClr val="tx1"/>
              </a:solidFill>
              <a:latin typeface="BIZ UDPゴシック" panose="020B0400000000000000" pitchFamily="50" charset="-128"/>
              <a:ea typeface="BIZ UDPゴシック" panose="020B0400000000000000" pitchFamily="50" charset="-128"/>
            </a:rPr>
            <a:t>　　（例）府市共同設置機関（副首都推進局、大阪港湾局、万博推進局）、教育庁及び警察本部に異動</a:t>
          </a:r>
          <a:endParaRPr lang="en-US" altLang="ja-JP" sz="1200" b="0">
            <a:solidFill>
              <a:schemeClr val="tx1"/>
            </a:solidFill>
            <a:latin typeface="BIZ UDPゴシック" panose="020B0400000000000000" pitchFamily="50" charset="-128"/>
            <a:ea typeface="BIZ UDPゴシック" panose="020B0400000000000000" pitchFamily="50" charset="-128"/>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200" b="0">
              <a:solidFill>
                <a:schemeClr val="tx1"/>
              </a:solidFill>
              <a:latin typeface="BIZ UDPゴシック" panose="020B0400000000000000" pitchFamily="50" charset="-128"/>
              <a:ea typeface="BIZ UDPゴシック" panose="020B0400000000000000" pitchFamily="50" charset="-128"/>
            </a:rPr>
            <a:t> </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組合員種別が変わるとき （一般組合員⇔短期組合員）</a:t>
          </a:r>
          <a:r>
            <a:rPr lang="ja-JP" altLang="en-US" sz="1200" b="0">
              <a:solidFill>
                <a:schemeClr val="tx1"/>
              </a:solidFill>
              <a:latin typeface="BIZ UDPゴシック" panose="020B0400000000000000" pitchFamily="50" charset="-128"/>
              <a:ea typeface="BIZ UDPゴシック" panose="020B0400000000000000" pitchFamily="50" charset="-128"/>
            </a:rPr>
            <a:t> </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（例）常勤職員⇒再任用短時間職員又は会計年度任用職員になる場合　等</a:t>
          </a:r>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２．所属所が変更になるとき（地共済の資格は継続）</a:t>
          </a:r>
          <a:r>
            <a:rPr lang="ja-JP" altLang="en-US" sz="1200" b="0">
              <a:solidFill>
                <a:schemeClr val="tx1"/>
              </a:solidFill>
              <a:latin typeface="BIZ UDPゴシック" panose="020B0400000000000000" pitchFamily="50" charset="-128"/>
              <a:ea typeface="BIZ UDPゴシック" panose="020B0400000000000000" pitchFamily="50" charset="-128"/>
            </a:rPr>
            <a:t> </a:t>
          </a:r>
          <a:endParaRPr lang="en-US" altLang="ja-JP" sz="1200" b="0">
            <a:solidFill>
              <a:schemeClr val="tx1"/>
            </a:solidFill>
            <a:latin typeface="BIZ UDPゴシック" panose="020B0400000000000000" pitchFamily="50" charset="-128"/>
            <a:ea typeface="BIZ UDPゴシック" panose="020B0400000000000000" pitchFamily="50" charset="-128"/>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200" b="0">
              <a:solidFill>
                <a:schemeClr val="tx1"/>
              </a:solidFill>
              <a:latin typeface="BIZ UDPゴシック" panose="020B0400000000000000" pitchFamily="50" charset="-128"/>
              <a:ea typeface="BIZ UDPゴシック" panose="020B0400000000000000" pitchFamily="50" charset="-128"/>
            </a:rPr>
            <a:t> </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地共済大阪府支部の他の所属</a:t>
          </a:r>
          <a:r>
            <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所</a:t>
          </a:r>
          <a:r>
            <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へ転出するとき</a:t>
          </a:r>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（例</a:t>
          </a:r>
          <a:r>
            <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1</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）再任用職員が任期満了後、地共済大阪府支部の他の所属所（法人等（</a:t>
          </a:r>
          <a:r>
            <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））へ再就職する場合</a:t>
          </a:r>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大阪府立病院機構、大阪健康安全基盤研究所、大阪環境農林水産総合研究所、</a:t>
          </a:r>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200" b="0" i="0" u="none" strike="noStrike" baseline="0">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大阪産業技術研究所、</a:t>
          </a:r>
          <a:r>
            <a:rPr lang="ja-JP" altLang="en-US" sz="1200" b="0" i="0" u="none" strike="noStrike" baseline="0">
              <a:solidFill>
                <a:schemeClr val="tx1"/>
              </a:solidFill>
              <a:effectLst/>
              <a:latin typeface="BIZ UDPゴシック" panose="020B0400000000000000" pitchFamily="50" charset="-128"/>
              <a:ea typeface="BIZ UDPゴシック" panose="020B0400000000000000" pitchFamily="50" charset="-128"/>
              <a:cs typeface="+mn-cs"/>
            </a:rPr>
            <a:t>関西広域連合、地共済大阪府支部</a:t>
          </a:r>
          <a:endParaRPr lang="en-US" altLang="ja-JP" sz="1200" b="0" i="0" u="none" strike="noStrike" baseline="0">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（例２）再任用職員が任期満了後、他の所属（室・課）で新たに任用される場合　等 </a:t>
          </a:r>
        </a:p>
      </xdr:txBody>
    </xdr:sp>
    <xdr:clientData/>
  </xdr:twoCellAnchor>
  <xdr:twoCellAnchor>
    <xdr:from>
      <xdr:col>1</xdr:col>
      <xdr:colOff>583988</xdr:colOff>
      <xdr:row>14</xdr:row>
      <xdr:rowOff>173144</xdr:rowOff>
    </xdr:from>
    <xdr:to>
      <xdr:col>3</xdr:col>
      <xdr:colOff>1084836</xdr:colOff>
      <xdr:row>16</xdr:row>
      <xdr:rowOff>326178</xdr:rowOff>
    </xdr:to>
    <xdr:sp macro="" textlink="">
      <xdr:nvSpPr>
        <xdr:cNvPr id="4" name="テキスト ボックス 3">
          <a:extLst>
            <a:ext uri="{FF2B5EF4-FFF2-40B4-BE49-F238E27FC236}">
              <a16:creationId xmlns:a16="http://schemas.microsoft.com/office/drawing/2014/main" id="{40D42100-B569-4C33-814A-7A4523B150A7}"/>
            </a:ext>
          </a:extLst>
        </xdr:cNvPr>
        <xdr:cNvSpPr txBox="1"/>
      </xdr:nvSpPr>
      <xdr:spPr>
        <a:xfrm>
          <a:off x="1166071" y="5200227"/>
          <a:ext cx="4014515" cy="10208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BIZ UDPゴシック" panose="020B0400000000000000" pitchFamily="50" charset="-128"/>
              <a:ea typeface="BIZ UDPゴシック" panose="020B0400000000000000" pitchFamily="50" charset="-128"/>
            </a:rPr>
            <a:t>主な事例</a:t>
          </a:r>
          <a:endParaRPr kumimoji="1" lang="en-US" altLang="ja-JP" sz="2000">
            <a:latin typeface="BIZ UDPゴシック" panose="020B0400000000000000" pitchFamily="50" charset="-128"/>
            <a:ea typeface="BIZ UDPゴシック" panose="020B0400000000000000" pitchFamily="50" charset="-128"/>
          </a:endParaRPr>
        </a:p>
        <a:p>
          <a:pPr algn="ctr"/>
          <a:r>
            <a:rPr kumimoji="1" lang="ja-JP" altLang="en-US" sz="2000">
              <a:latin typeface="BIZ UDPゴシック" panose="020B0400000000000000" pitchFamily="50" charset="-128"/>
              <a:ea typeface="BIZ UDPゴシック" panose="020B0400000000000000" pitchFamily="50" charset="-128"/>
            </a:rPr>
            <a:t>（参考としてください）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549088</xdr:colOff>
      <xdr:row>0</xdr:row>
      <xdr:rowOff>25635</xdr:rowOff>
    </xdr:from>
    <xdr:to>
      <xdr:col>10</xdr:col>
      <xdr:colOff>2330824</xdr:colOff>
      <xdr:row>8</xdr:row>
      <xdr:rowOff>59840</xdr:rowOff>
    </xdr:to>
    <xdr:sp macro="" textlink="">
      <xdr:nvSpPr>
        <xdr:cNvPr id="4" name="正方形/長方形 3">
          <a:extLst>
            <a:ext uri="{FF2B5EF4-FFF2-40B4-BE49-F238E27FC236}">
              <a16:creationId xmlns:a16="http://schemas.microsoft.com/office/drawing/2014/main" id="{528CCF9B-1FB2-4026-A867-02DF4CCDEA0A}"/>
            </a:ext>
          </a:extLst>
        </xdr:cNvPr>
        <xdr:cNvSpPr/>
      </xdr:nvSpPr>
      <xdr:spPr>
        <a:xfrm>
          <a:off x="9480176" y="25635"/>
          <a:ext cx="7138148" cy="2746029"/>
        </a:xfrm>
        <a:prstGeom prst="rect">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200" b="0" u="none">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200" b="0" u="sng">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200" b="0" u="sng">
              <a:solidFill>
                <a:sysClr val="windowText" lastClr="000000"/>
              </a:solidFill>
              <a:latin typeface="BIZ UDPゴシック" panose="020B0400000000000000" pitchFamily="50" charset="-128"/>
              <a:ea typeface="BIZ UDPゴシック" panose="020B0400000000000000" pitchFamily="50" charset="-128"/>
            </a:rPr>
            <a:t>異動報告書の提出が必要なケース</a:t>
          </a:r>
          <a:r>
            <a:rPr kumimoji="1" lang="en-US" altLang="ja-JP" sz="1200" b="0" u="sng">
              <a:solidFill>
                <a:sysClr val="windowText" lastClr="000000"/>
              </a:solidFill>
              <a:latin typeface="BIZ UDPゴシック" panose="020B0400000000000000" pitchFamily="50" charset="-128"/>
              <a:ea typeface="BIZ UDPゴシック" panose="020B0400000000000000" pitchFamily="50" charset="-128"/>
            </a:rPr>
            <a:t>】</a:t>
          </a:r>
        </a:p>
        <a:p>
          <a:pPr algn="l"/>
          <a:r>
            <a:rPr kumimoji="1" lang="ja-JP" altLang="en-US" sz="1200" b="0">
              <a:solidFill>
                <a:schemeClr val="tx1"/>
              </a:solidFill>
              <a:latin typeface="BIZ UDPゴシック" panose="020B0400000000000000" pitchFamily="50" charset="-128"/>
              <a:ea typeface="BIZ UDPゴシック" panose="020B0400000000000000" pitchFamily="50" charset="-128"/>
            </a:rPr>
            <a:t>　１．地共済の資格が喪失または変更（種別変更）となるとき</a:t>
          </a:r>
          <a:endParaRPr kumimoji="1" lang="en-US" altLang="ja-JP" sz="1200" b="0">
            <a:solidFill>
              <a:schemeClr val="tx1"/>
            </a:solidFill>
            <a:latin typeface="BIZ UDPゴシック" panose="020B0400000000000000" pitchFamily="50" charset="-128"/>
            <a:ea typeface="BIZ UDPゴシック" panose="020B0400000000000000" pitchFamily="50" charset="-128"/>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200" b="0">
              <a:solidFill>
                <a:schemeClr val="tx1"/>
              </a:solidFill>
              <a:latin typeface="BIZ UDPゴシック" panose="020B0400000000000000" pitchFamily="50" charset="-128"/>
              <a:ea typeface="BIZ UDPゴシック" panose="020B0400000000000000" pitchFamily="50" charset="-128"/>
            </a:rPr>
            <a:t> </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退職するとき</a:t>
          </a:r>
          <a:r>
            <a:rPr lang="ja-JP" altLang="en-US" sz="1200" b="0">
              <a:solidFill>
                <a:schemeClr val="tx1"/>
              </a:solidFill>
              <a:latin typeface="BIZ UDPゴシック" panose="020B0400000000000000" pitchFamily="50" charset="-128"/>
              <a:ea typeface="BIZ UDPゴシック" panose="020B0400000000000000" pitchFamily="50" charset="-128"/>
            </a:rPr>
            <a:t> </a:t>
          </a:r>
          <a:endParaRPr lang="en-US" altLang="ja-JP" sz="1200" b="0">
            <a:solidFill>
              <a:schemeClr val="tx1"/>
            </a:solidFill>
            <a:latin typeface="BIZ UDPゴシック" panose="020B0400000000000000" pitchFamily="50" charset="-128"/>
            <a:ea typeface="BIZ UDPゴシック" panose="020B0400000000000000" pitchFamily="50" charset="-128"/>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200" b="0">
              <a:solidFill>
                <a:schemeClr val="tx1"/>
              </a:solidFill>
              <a:latin typeface="BIZ UDPゴシック" panose="020B0400000000000000" pitchFamily="50" charset="-128"/>
              <a:ea typeface="BIZ UDPゴシック" panose="020B0400000000000000" pitchFamily="50" charset="-128"/>
            </a:rPr>
            <a:t> </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任用・雇用条件等の変更により共済組合の加入要件を満たさなくなるとき </a:t>
          </a:r>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200" b="0">
              <a:solidFill>
                <a:schemeClr val="tx1"/>
              </a:solidFill>
              <a:latin typeface="BIZ UDPゴシック" panose="020B0400000000000000" pitchFamily="50" charset="-128"/>
              <a:ea typeface="BIZ UDPゴシック" panose="020B0400000000000000" pitchFamily="50" charset="-128"/>
            </a:rPr>
            <a:t> </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組合員種別が変わるとき （短期組合員⇔一般組合員）</a:t>
          </a:r>
          <a:r>
            <a:rPr lang="ja-JP" altLang="en-US" sz="1200" b="0">
              <a:solidFill>
                <a:schemeClr val="tx1"/>
              </a:solidFill>
              <a:latin typeface="BIZ UDPゴシック" panose="020B0400000000000000" pitchFamily="50" charset="-128"/>
              <a:ea typeface="BIZ UDPゴシック" panose="020B0400000000000000" pitchFamily="50" charset="-128"/>
            </a:rPr>
            <a:t> </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（例）会計年度任用職員⇒常勤職員になる場合　等</a:t>
          </a:r>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２．所属所が変更になるとき（地共済の資格は継続）</a:t>
          </a:r>
          <a:r>
            <a:rPr lang="ja-JP" altLang="en-US" sz="1200" b="0">
              <a:solidFill>
                <a:schemeClr val="tx1"/>
              </a:solidFill>
              <a:latin typeface="BIZ UDPゴシック" panose="020B0400000000000000" pitchFamily="50" charset="-128"/>
              <a:ea typeface="BIZ UDPゴシック" panose="020B0400000000000000" pitchFamily="50" charset="-128"/>
            </a:rPr>
            <a:t> </a:t>
          </a:r>
          <a:endParaRPr lang="en-US" altLang="ja-JP" sz="1200" b="0">
            <a:solidFill>
              <a:schemeClr val="tx1"/>
            </a:solidFill>
            <a:latin typeface="BIZ UDPゴシック" panose="020B0400000000000000" pitchFamily="50" charset="-128"/>
            <a:ea typeface="BIZ UDPゴシック" panose="020B0400000000000000" pitchFamily="50" charset="-128"/>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200" b="0">
              <a:solidFill>
                <a:schemeClr val="tx1"/>
              </a:solidFill>
              <a:latin typeface="BIZ UDPゴシック" panose="020B0400000000000000" pitchFamily="50" charset="-128"/>
              <a:ea typeface="BIZ UDPゴシック" panose="020B0400000000000000" pitchFamily="50" charset="-128"/>
            </a:rPr>
            <a:t> </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地共済大阪府支部の他の所属</a:t>
          </a:r>
          <a:r>
            <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所</a:t>
          </a:r>
          <a:r>
            <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へ転出するとき</a:t>
          </a:r>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（例</a:t>
          </a:r>
          <a:r>
            <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1</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）会計年度任用職員が、地共済大阪府支部の他の所属所（法人等（</a:t>
          </a:r>
          <a:r>
            <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））へ就職する場合</a:t>
          </a:r>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大阪府立病院機構、大阪健康安全基盤研究所、大阪環境農林水産総合研究所、</a:t>
          </a:r>
          <a:endParaRPr lang="en-US" altLang="ja-JP" sz="12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200" b="0" i="0" u="none" strike="noStrike" baseline="0">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200" b="0" i="0" u="none" strike="noStrike">
              <a:solidFill>
                <a:schemeClr val="tx1"/>
              </a:solidFill>
              <a:effectLst/>
              <a:latin typeface="BIZ UDPゴシック" panose="020B0400000000000000" pitchFamily="50" charset="-128"/>
              <a:ea typeface="BIZ UDPゴシック" panose="020B0400000000000000" pitchFamily="50" charset="-128"/>
              <a:cs typeface="+mn-cs"/>
            </a:rPr>
            <a:t>大阪産業技術研究所、</a:t>
          </a:r>
          <a:r>
            <a:rPr lang="ja-JP" altLang="en-US" sz="1200" b="0" i="0" u="none" strike="noStrike" baseline="0">
              <a:solidFill>
                <a:schemeClr val="tx1"/>
              </a:solidFill>
              <a:effectLst/>
              <a:latin typeface="BIZ UDPゴシック" panose="020B0400000000000000" pitchFamily="50" charset="-128"/>
              <a:ea typeface="BIZ UDPゴシック" panose="020B0400000000000000" pitchFamily="50" charset="-128"/>
              <a:cs typeface="+mn-cs"/>
            </a:rPr>
            <a:t>関西広域連合、地共済大阪府支部</a:t>
          </a:r>
          <a:endParaRPr lang="en-US" altLang="ja-JP" sz="1200" b="0" i="0" u="none" strike="noStrike" baseline="0">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200" b="0" i="0" u="none" strike="noStrike">
              <a:solidFill>
                <a:sysClr val="windowText" lastClr="000000"/>
              </a:solidFill>
              <a:effectLst/>
              <a:latin typeface="BIZ UDPゴシック" panose="020B0400000000000000" pitchFamily="50" charset="-128"/>
              <a:ea typeface="BIZ UDPゴシック" panose="020B0400000000000000" pitchFamily="50" charset="-128"/>
              <a:cs typeface="+mn-cs"/>
            </a:rPr>
            <a:t>　　 　　 （例２）会計年度任用職員が、他の所属（室・課）で新たに任用される場合　等 </a:t>
          </a:r>
          <a:endParaRPr lang="en-US" altLang="ja-JP" sz="1200" b="0" i="0" u="none" strike="noStrike">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0</xdr:col>
      <xdr:colOff>341779</xdr:colOff>
      <xdr:row>15</xdr:row>
      <xdr:rowOff>66311</xdr:rowOff>
    </xdr:from>
    <xdr:to>
      <xdr:col>3</xdr:col>
      <xdr:colOff>1750975</xdr:colOff>
      <xdr:row>18</xdr:row>
      <xdr:rowOff>142987</xdr:rowOff>
    </xdr:to>
    <xdr:sp macro="" textlink="">
      <xdr:nvSpPr>
        <xdr:cNvPr id="2" name="テキスト ボックス 1">
          <a:extLst>
            <a:ext uri="{FF2B5EF4-FFF2-40B4-BE49-F238E27FC236}">
              <a16:creationId xmlns:a16="http://schemas.microsoft.com/office/drawing/2014/main" id="{70989003-C57A-4260-9A40-09DEF253CB7F}"/>
            </a:ext>
          </a:extLst>
        </xdr:cNvPr>
        <xdr:cNvSpPr txBox="1"/>
      </xdr:nvSpPr>
      <xdr:spPr>
        <a:xfrm>
          <a:off x="341779" y="5523576"/>
          <a:ext cx="3762431" cy="13877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BIZ UDPゴシック" panose="020B0400000000000000" pitchFamily="50" charset="-128"/>
              <a:ea typeface="BIZ UDPゴシック" panose="020B0400000000000000" pitchFamily="50" charset="-128"/>
            </a:rPr>
            <a:t>主な事例</a:t>
          </a:r>
          <a:endParaRPr kumimoji="1" lang="en-US" altLang="ja-JP" sz="2000">
            <a:latin typeface="BIZ UDPゴシック" panose="020B0400000000000000" pitchFamily="50" charset="-128"/>
            <a:ea typeface="BIZ UDPゴシック" panose="020B0400000000000000" pitchFamily="50" charset="-128"/>
          </a:endParaRPr>
        </a:p>
        <a:p>
          <a:pPr algn="ctr"/>
          <a:r>
            <a:rPr kumimoji="1" lang="ja-JP" altLang="en-US" sz="2000">
              <a:latin typeface="BIZ UDPゴシック" panose="020B0400000000000000" pitchFamily="50" charset="-128"/>
              <a:ea typeface="BIZ UDPゴシック" panose="020B0400000000000000" pitchFamily="50" charset="-128"/>
            </a:rPr>
            <a:t>（参考としてください）</a:t>
          </a:r>
        </a:p>
      </xdr:txBody>
    </xdr:sp>
    <xdr:clientData/>
  </xdr:twoCellAnchor>
  <xdr:twoCellAnchor>
    <xdr:from>
      <xdr:col>7</xdr:col>
      <xdr:colOff>560295</xdr:colOff>
      <xdr:row>8</xdr:row>
      <xdr:rowOff>151167</xdr:rowOff>
    </xdr:from>
    <xdr:to>
      <xdr:col>11</xdr:col>
      <xdr:colOff>838312</xdr:colOff>
      <xdr:row>11</xdr:row>
      <xdr:rowOff>231513</xdr:rowOff>
    </xdr:to>
    <xdr:sp macro="" textlink="">
      <xdr:nvSpPr>
        <xdr:cNvPr id="5" name="吹き出し: 四角形 4">
          <a:extLst>
            <a:ext uri="{FF2B5EF4-FFF2-40B4-BE49-F238E27FC236}">
              <a16:creationId xmlns:a16="http://schemas.microsoft.com/office/drawing/2014/main" id="{91280E2C-E398-4D7E-B8C4-8BB9DA4E5CC3}"/>
            </a:ext>
          </a:extLst>
        </xdr:cNvPr>
        <xdr:cNvSpPr/>
      </xdr:nvSpPr>
      <xdr:spPr>
        <a:xfrm>
          <a:off x="9491383" y="2862991"/>
          <a:ext cx="8054900" cy="1200934"/>
        </a:xfrm>
        <a:prstGeom prst="wedgeRectCallout">
          <a:avLst>
            <a:gd name="adj1" fmla="val -2892"/>
            <a:gd name="adj2" fmla="val 66486"/>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留意事項</a:t>
          </a:r>
          <a:r>
            <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400">
              <a:solidFill>
                <a:schemeClr val="tx1"/>
              </a:solidFill>
              <a:latin typeface="BIZ UDPゴシック" panose="020B0400000000000000" pitchFamily="50" charset="-128"/>
              <a:ea typeface="BIZ UDPゴシック" panose="020B0400000000000000" pitchFamily="50" charset="-128"/>
            </a:rPr>
            <a:t> </a:t>
          </a:r>
          <a:endParaRPr lang="en-US" altLang="ja-JP" sz="1400">
            <a:solidFill>
              <a:schemeClr val="tx1"/>
            </a:solidFill>
            <a:latin typeface="BIZ UDPゴシック" panose="020B0400000000000000" pitchFamily="50" charset="-128"/>
            <a:ea typeface="BIZ UDPゴシック" panose="020B0400000000000000" pitchFamily="50" charset="-128"/>
          </a:endParaRPr>
        </a:p>
        <a:p>
          <a:pPr algn="l"/>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・他所属で会計年度任用職員として任用される場合でも、</a:t>
          </a:r>
          <a:r>
            <a:rPr lang="ja-JP" altLang="en-US" sz="1100" b="0" i="0" u="sng" strike="noStrike">
              <a:solidFill>
                <a:srgbClr val="FF0000"/>
              </a:solidFill>
              <a:effectLst/>
              <a:latin typeface="BIZ UDPゴシック" panose="020B0400000000000000" pitchFamily="50" charset="-128"/>
              <a:ea typeface="BIZ UDPゴシック" panose="020B0400000000000000" pitchFamily="50" charset="-128"/>
              <a:cs typeface="+mn-cs"/>
            </a:rPr>
            <a:t>加入要件を満たさない場合は資格喪失</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となります 。 </a:t>
          </a:r>
          <a:endPar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　その場合、  「異動後任用形態」欄は、「任用変更等により加入要件を満たさない」を選択してください。</a:t>
          </a:r>
          <a:r>
            <a:rPr lang="ja-JP" altLang="en-US" sz="1400">
              <a:solidFill>
                <a:schemeClr val="tx1"/>
              </a:solidFill>
              <a:latin typeface="BIZ UDPゴシック" panose="020B0400000000000000" pitchFamily="50" charset="-128"/>
              <a:ea typeface="BIZ UDPゴシック" panose="020B0400000000000000" pitchFamily="50" charset="-128"/>
            </a:rPr>
            <a:t> </a:t>
          </a:r>
          <a:r>
            <a:rPr lang="ja-JP" altLang="en-US" sz="1100">
              <a:solidFill>
                <a:schemeClr val="tx1"/>
              </a:solidFill>
              <a:latin typeface="BIZ UDPゴシック" panose="020B0400000000000000" pitchFamily="50" charset="-128"/>
              <a:ea typeface="BIZ UDPゴシック" panose="020B0400000000000000" pitchFamily="50" charset="-128"/>
            </a:rPr>
            <a:t>（記入例</a:t>
          </a:r>
          <a:r>
            <a:rPr lang="en-US" altLang="ja-JP" sz="1100">
              <a:solidFill>
                <a:schemeClr val="tx1"/>
              </a:solidFill>
              <a:latin typeface="BIZ UDPゴシック" panose="020B0400000000000000" pitchFamily="50" charset="-128"/>
              <a:ea typeface="BIZ UDPゴシック" panose="020B0400000000000000" pitchFamily="50" charset="-128"/>
            </a:rPr>
            <a:t>3</a:t>
          </a:r>
          <a:r>
            <a:rPr lang="ja-JP" altLang="en-US" sz="1100">
              <a:solidFill>
                <a:schemeClr val="tx1"/>
              </a:solidFill>
              <a:latin typeface="BIZ UDPゴシック" panose="020B0400000000000000" pitchFamily="50" charset="-128"/>
              <a:ea typeface="BIZ UDPゴシック" panose="020B0400000000000000" pitchFamily="50" charset="-128"/>
            </a:rPr>
            <a:t>）</a:t>
          </a:r>
          <a:endParaRPr lang="en-US" altLang="ja-JP" sz="1100">
            <a:solidFill>
              <a:schemeClr val="tx1"/>
            </a:solidFill>
            <a:latin typeface="BIZ UDPゴシック" panose="020B0400000000000000" pitchFamily="50" charset="-128"/>
            <a:ea typeface="BIZ UDPゴシック" panose="020B0400000000000000" pitchFamily="50" charset="-128"/>
          </a:endParaRPr>
        </a:p>
        <a:p>
          <a:pPr algn="l"/>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100" b="0" i="0" u="sng" strike="noStrike">
              <a:solidFill>
                <a:schemeClr val="tx1"/>
              </a:solidFill>
              <a:effectLst/>
              <a:latin typeface="BIZ UDPゴシック" panose="020B0400000000000000" pitchFamily="50" charset="-128"/>
              <a:ea typeface="BIZ UDPゴシック" panose="020B0400000000000000" pitchFamily="50" charset="-128"/>
              <a:cs typeface="+mn-cs"/>
            </a:rPr>
            <a:t>副首都推進局、大阪港湾局、万博推進局、教育庁及び警察など他共済の所属で任用される場合</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は、</a:t>
          </a:r>
          <a:endPar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100" b="0" i="0" u="none" strike="noStrike">
              <a:solidFill>
                <a:srgbClr val="FF0000"/>
              </a:solidFill>
              <a:effectLst/>
              <a:latin typeface="BIZ UDPゴシック" panose="020B0400000000000000" pitchFamily="50" charset="-128"/>
              <a:ea typeface="BIZ UDPゴシック" panose="020B0400000000000000" pitchFamily="50" charset="-128"/>
              <a:cs typeface="+mn-cs"/>
            </a:rPr>
            <a:t>「異動後翌日」欄及び「異動後任用形態」欄は、「民間等に就職」を選択し、「備考」欄に任用先所属を記入</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してください。（記入例</a:t>
          </a:r>
          <a:r>
            <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2</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400">
              <a:solidFill>
                <a:schemeClr val="tx1"/>
              </a:solidFill>
              <a:latin typeface="BIZ UDPゴシック" panose="020B0400000000000000" pitchFamily="50" charset="-128"/>
              <a:ea typeface="BIZ UDPゴシック" panose="020B0400000000000000" pitchFamily="50" charset="-128"/>
            </a:rPr>
            <a:t> </a:t>
          </a:r>
          <a:endParaRPr lang="en-US" altLang="ja-JP" sz="13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83820</xdr:colOff>
      <xdr:row>5</xdr:row>
      <xdr:rowOff>148590</xdr:rowOff>
    </xdr:from>
    <xdr:to>
      <xdr:col>9</xdr:col>
      <xdr:colOff>626745</xdr:colOff>
      <xdr:row>5</xdr:row>
      <xdr:rowOff>554355</xdr:rowOff>
    </xdr:to>
    <xdr:sp macro="" textlink="">
      <xdr:nvSpPr>
        <xdr:cNvPr id="2" name="矢印: 右 1">
          <a:extLst>
            <a:ext uri="{FF2B5EF4-FFF2-40B4-BE49-F238E27FC236}">
              <a16:creationId xmlns:a16="http://schemas.microsoft.com/office/drawing/2014/main" id="{54247309-792E-4462-80BC-30F28229D33C}"/>
            </a:ext>
          </a:extLst>
        </xdr:cNvPr>
        <xdr:cNvSpPr/>
      </xdr:nvSpPr>
      <xdr:spPr>
        <a:xfrm>
          <a:off x="9037320" y="1815465"/>
          <a:ext cx="542925" cy="405765"/>
        </a:xfrm>
        <a:prstGeom prst="right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78104</xdr:colOff>
      <xdr:row>18</xdr:row>
      <xdr:rowOff>247651</xdr:rowOff>
    </xdr:from>
    <xdr:to>
      <xdr:col>5</xdr:col>
      <xdr:colOff>1030604</xdr:colOff>
      <xdr:row>22</xdr:row>
      <xdr:rowOff>240030</xdr:rowOff>
    </xdr:to>
    <xdr:sp macro="" textlink="">
      <xdr:nvSpPr>
        <xdr:cNvPr id="3" name="吹き出し: 角を丸めた四角形 2">
          <a:extLst>
            <a:ext uri="{FF2B5EF4-FFF2-40B4-BE49-F238E27FC236}">
              <a16:creationId xmlns:a16="http://schemas.microsoft.com/office/drawing/2014/main" id="{0B843E9F-31DE-4FC9-BE1E-7DC1ECF540C2}"/>
            </a:ext>
          </a:extLst>
        </xdr:cNvPr>
        <xdr:cNvSpPr/>
      </xdr:nvSpPr>
      <xdr:spPr>
        <a:xfrm>
          <a:off x="449579" y="6496051"/>
          <a:ext cx="3895725" cy="1306829"/>
        </a:xfrm>
        <a:prstGeom prst="wedgeRoundRectCallout">
          <a:avLst>
            <a:gd name="adj1" fmla="val 44738"/>
            <a:gd name="adj2" fmla="val -6627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0" u="sng">
              <a:solidFill>
                <a:srgbClr val="FF0000"/>
              </a:solidFill>
              <a:effectLst/>
              <a:latin typeface="BIZ UDPゴシック" panose="020B0400000000000000" pitchFamily="50" charset="-128"/>
              <a:ea typeface="BIZ UDPゴシック" panose="020B0400000000000000" pitchFamily="50" charset="-128"/>
              <a:cs typeface="+mn-cs"/>
            </a:rPr>
            <a:t>※</a:t>
          </a:r>
          <a:r>
            <a:rPr lang="ja-JP" altLang="ja-JP" sz="1100" b="0" u="sng">
              <a:solidFill>
                <a:srgbClr val="FF0000"/>
              </a:solidFill>
              <a:effectLst/>
              <a:latin typeface="BIZ UDPゴシック" panose="020B0400000000000000" pitchFamily="50" charset="-128"/>
              <a:ea typeface="BIZ UDPゴシック" panose="020B0400000000000000" pitchFamily="50" charset="-128"/>
              <a:cs typeface="+mn-cs"/>
            </a:rPr>
            <a:t>府市共同設置機関</a:t>
          </a:r>
          <a:endParaRPr lang="en-US" altLang="ja-JP" sz="1100" b="0" u="sng">
            <a:solidFill>
              <a:srgbClr val="FF0000"/>
            </a:solidFill>
            <a:effectLst/>
            <a:latin typeface="BIZ UDPゴシック" panose="020B0400000000000000" pitchFamily="50" charset="-128"/>
            <a:ea typeface="BIZ UDPゴシック" panose="020B0400000000000000" pitchFamily="50" charset="-128"/>
            <a:cs typeface="+mn-cs"/>
          </a:endParaRPr>
        </a:p>
        <a:p>
          <a:pPr algn="l"/>
          <a:r>
            <a:rPr lang="ja-JP" altLang="en-US" sz="1100" b="0">
              <a:solidFill>
                <a:schemeClr val="tx1"/>
              </a:solidFill>
              <a:effectLst/>
              <a:latin typeface="BIZ UDPゴシック" panose="020B0400000000000000" pitchFamily="50" charset="-128"/>
              <a:ea typeface="BIZ UDPゴシック" panose="020B0400000000000000" pitchFamily="50" charset="-128"/>
              <a:cs typeface="+mn-cs"/>
            </a:rPr>
            <a:t>　　</a:t>
          </a:r>
          <a:r>
            <a:rPr lang="en-US" altLang="ja-JP" sz="1100" b="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100" b="0">
              <a:solidFill>
                <a:schemeClr val="tx1"/>
              </a:solidFill>
              <a:effectLst/>
              <a:latin typeface="BIZ UDPゴシック" panose="020B0400000000000000" pitchFamily="50" charset="-128"/>
              <a:ea typeface="BIZ UDPゴシック" panose="020B0400000000000000" pitchFamily="50" charset="-128"/>
              <a:cs typeface="+mn-cs"/>
            </a:rPr>
            <a:t>副首都推進局、大阪港湾局、万博推進局</a:t>
          </a:r>
          <a:endParaRPr lang="en-US" altLang="ja-JP" sz="1100" b="0">
            <a:solidFill>
              <a:schemeClr val="tx1"/>
            </a:solidFill>
            <a:effectLst/>
            <a:latin typeface="BIZ UDPゴシック" panose="020B0400000000000000" pitchFamily="50" charset="-128"/>
            <a:ea typeface="BIZ UDPゴシック" panose="020B0400000000000000" pitchFamily="50" charset="-128"/>
            <a:cs typeface="+mn-cs"/>
          </a:endParaRPr>
        </a:p>
        <a:p>
          <a:pPr algn="l"/>
          <a:r>
            <a:rPr kumimoji="1" lang="en-US" altLang="ja-JP" sz="1100" u="sng">
              <a:solidFill>
                <a:srgbClr val="FF0000"/>
              </a:solidFill>
              <a:latin typeface="BIZ UDPゴシック" panose="020B0400000000000000" pitchFamily="50" charset="-128"/>
              <a:ea typeface="BIZ UDPゴシック" panose="020B0400000000000000" pitchFamily="50" charset="-128"/>
            </a:rPr>
            <a:t>※</a:t>
          </a:r>
          <a:r>
            <a:rPr kumimoji="1" lang="ja-JP" altLang="en-US" sz="1100" u="sng">
              <a:solidFill>
                <a:srgbClr val="FF0000"/>
              </a:solidFill>
              <a:latin typeface="BIZ UDPゴシック" panose="020B0400000000000000" pitchFamily="50" charset="-128"/>
              <a:ea typeface="BIZ UDPゴシック" panose="020B0400000000000000" pitchFamily="50" charset="-128"/>
            </a:rPr>
            <a:t>地共済大阪府支部所属の法人等</a:t>
          </a: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　　</a:t>
          </a:r>
          <a:r>
            <a:rPr kumimoji="1" lang="en-US" altLang="ja-JP" sz="1100">
              <a:solidFill>
                <a:schemeClr val="tx1"/>
              </a:solidFill>
              <a:latin typeface="BIZ UDPゴシック" panose="020B0400000000000000" pitchFamily="50" charset="-128"/>
              <a:ea typeface="BIZ UDPゴシック" panose="020B0400000000000000" pitchFamily="50" charset="-128"/>
            </a:rPr>
            <a:t>…</a:t>
          </a:r>
          <a:r>
            <a:rPr kumimoji="1" lang="ja-JP" altLang="en-US" sz="1100">
              <a:solidFill>
                <a:schemeClr val="tx1"/>
              </a:solidFill>
              <a:latin typeface="BIZ UDPゴシック" panose="020B0400000000000000" pitchFamily="50" charset="-128"/>
              <a:ea typeface="BIZ UDPゴシック" panose="020B0400000000000000" pitchFamily="50" charset="-128"/>
            </a:rPr>
            <a:t>大阪府立病院機構、大阪健康安全基盤研究所、</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　　　</a:t>
          </a:r>
          <a:r>
            <a:rPr kumimoji="1" lang="ja-JP" altLang="en-US" sz="1100" baseline="0">
              <a:solidFill>
                <a:schemeClr val="tx1"/>
              </a:solidFill>
              <a:latin typeface="BIZ UDPゴシック" panose="020B0400000000000000" pitchFamily="50" charset="-128"/>
              <a:ea typeface="BIZ UDPゴシック" panose="020B0400000000000000" pitchFamily="50" charset="-128"/>
            </a:rPr>
            <a:t> </a:t>
          </a:r>
          <a:r>
            <a:rPr kumimoji="1" lang="ja-JP" altLang="en-US" sz="1100">
              <a:solidFill>
                <a:schemeClr val="tx1"/>
              </a:solidFill>
              <a:latin typeface="BIZ UDPゴシック" panose="020B0400000000000000" pitchFamily="50" charset="-128"/>
              <a:ea typeface="BIZ UDPゴシック" panose="020B0400000000000000" pitchFamily="50" charset="-128"/>
            </a:rPr>
            <a:t>大阪環境農林水産総合研究所、大阪産業技術研究所、</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　　　</a:t>
          </a:r>
          <a:r>
            <a:rPr kumimoji="1" lang="ja-JP" altLang="en-US" sz="1100" baseline="0">
              <a:solidFill>
                <a:schemeClr val="tx1"/>
              </a:solidFill>
              <a:latin typeface="BIZ UDPゴシック" panose="020B0400000000000000" pitchFamily="50" charset="-128"/>
              <a:ea typeface="BIZ UDPゴシック" panose="020B0400000000000000" pitchFamily="50" charset="-128"/>
            </a:rPr>
            <a:t> </a:t>
          </a:r>
          <a:r>
            <a:rPr kumimoji="1" lang="ja-JP" altLang="en-US" sz="1100">
              <a:solidFill>
                <a:schemeClr val="tx1"/>
              </a:solidFill>
              <a:latin typeface="BIZ UDPゴシック" panose="020B0400000000000000" pitchFamily="50" charset="-128"/>
              <a:ea typeface="BIZ UDPゴシック" panose="020B0400000000000000" pitchFamily="50" charset="-128"/>
            </a:rPr>
            <a:t>関西広域連合、地共済大阪府支部</a:t>
          </a:r>
        </a:p>
        <a:p>
          <a:pPr algn="l"/>
          <a:endParaRPr kumimoji="1" lang="ja-JP" altLang="en-US"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611506</xdr:colOff>
      <xdr:row>0</xdr:row>
      <xdr:rowOff>150494</xdr:rowOff>
    </xdr:from>
    <xdr:to>
      <xdr:col>14</xdr:col>
      <xdr:colOff>824865</xdr:colOff>
      <xdr:row>2</xdr:row>
      <xdr:rowOff>438149</xdr:rowOff>
    </xdr:to>
    <xdr:sp macro="" textlink="">
      <xdr:nvSpPr>
        <xdr:cNvPr id="4" name="吹き出し: 四角形 3">
          <a:extLst>
            <a:ext uri="{FF2B5EF4-FFF2-40B4-BE49-F238E27FC236}">
              <a16:creationId xmlns:a16="http://schemas.microsoft.com/office/drawing/2014/main" id="{4E22DFC2-B7F6-43AF-A8C1-808C5E965BCF}"/>
            </a:ext>
          </a:extLst>
        </xdr:cNvPr>
        <xdr:cNvSpPr/>
      </xdr:nvSpPr>
      <xdr:spPr>
        <a:xfrm>
          <a:off x="9184006" y="150494"/>
          <a:ext cx="5052059" cy="802005"/>
        </a:xfrm>
        <a:prstGeom prst="wedgeRectCallout">
          <a:avLst>
            <a:gd name="adj1" fmla="val -2892"/>
            <a:gd name="adj2" fmla="val 66486"/>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退職・異動パターンは地共済大阪府支部が把握しているものとなります。</a:t>
          </a:r>
          <a:endPar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a:p>
          <a:pPr algn="l"/>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提出の判定は「</a:t>
          </a:r>
          <a:r>
            <a:rPr lang="en-US" altLang="ja-JP"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#N/A</a:t>
          </a:r>
          <a:r>
            <a:rPr lang="ja-JP" altLang="en-US" sz="1100" b="0" i="0" u="none" strike="noStrike">
              <a:solidFill>
                <a:schemeClr val="tx1"/>
              </a:solidFill>
              <a:effectLst/>
              <a:latin typeface="BIZ UDPゴシック" panose="020B0400000000000000" pitchFamily="50" charset="-128"/>
              <a:ea typeface="BIZ UDPゴシック" panose="020B0400000000000000" pitchFamily="50" charset="-128"/>
              <a:cs typeface="+mn-cs"/>
            </a:rPr>
            <a:t>」となる場合は「異動報告書」シート当該組合員の備考欄にその旨を記載してください。</a:t>
          </a:r>
          <a:endParaRPr lang="en-US" altLang="ja-JP" sz="1300" b="0" i="0" u="none" strike="noStrike">
            <a:solidFill>
              <a:schemeClr val="tx1"/>
            </a:solidFill>
            <a:effectLst/>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609600</xdr:colOff>
      <xdr:row>37</xdr:row>
      <xdr:rowOff>60959</xdr:rowOff>
    </xdr:to>
    <xdr:pic>
      <xdr:nvPicPr>
        <xdr:cNvPr id="2" name="図 1">
          <a:extLst>
            <a:ext uri="{FF2B5EF4-FFF2-40B4-BE49-F238E27FC236}">
              <a16:creationId xmlns:a16="http://schemas.microsoft.com/office/drawing/2014/main" id="{DD2F3906-ED7C-4B1B-8002-A0D4B125E88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64" t="3957" r="4323" b="5384"/>
        <a:stretch/>
      </xdr:blipFill>
      <xdr:spPr bwMode="auto">
        <a:xfrm>
          <a:off x="0" y="0"/>
          <a:ext cx="5943600" cy="8522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67136-68BF-4B1A-8DCA-2C50A44E9259}">
  <sheetPr codeName="Sheet1">
    <tabColor rgb="FFFFFF00"/>
    <pageSetUpPr fitToPage="1"/>
  </sheetPr>
  <dimension ref="A1:W53"/>
  <sheetViews>
    <sheetView showGridLines="0" tabSelected="1" view="pageBreakPreview" zoomScale="90" zoomScaleNormal="85" zoomScaleSheetLayoutView="90" workbookViewId="0">
      <pane ySplit="14" topLeftCell="A15" activePane="bottomLeft" state="frozen"/>
      <selection activeCell="E16" sqref="E16"/>
      <selection pane="bottomLeft" activeCell="C18" sqref="C18"/>
    </sheetView>
  </sheetViews>
  <sheetFormatPr defaultColWidth="8.69921875" defaultRowHeight="12.6" x14ac:dyDescent="0.45"/>
  <cols>
    <col min="1" max="1" width="7.59765625" style="3" customWidth="1"/>
    <col min="2" max="2" width="25.8984375" style="2" customWidth="1"/>
    <col min="3" max="3" width="20.296875" style="2" customWidth="1"/>
    <col min="4" max="5" width="24.69921875" style="3" customWidth="1"/>
    <col min="6" max="6" width="23.69921875" style="3" customWidth="1"/>
    <col min="7" max="7" width="29.69921875" style="3" customWidth="1"/>
    <col min="8" max="8" width="33.3984375" style="3" customWidth="1"/>
    <col min="9" max="9" width="35" style="3" customWidth="1"/>
    <col min="10" max="10" width="8.8984375" style="3" customWidth="1"/>
    <col min="11" max="11" width="10.8984375" style="3" customWidth="1"/>
    <col min="12" max="13" width="10.8984375" style="4" customWidth="1"/>
    <col min="14" max="14" width="10.8984375" style="1" customWidth="1"/>
    <col min="15" max="22" width="8.69921875" style="1"/>
    <col min="23" max="23" width="11.8984375" style="1" bestFit="1" customWidth="1"/>
    <col min="24" max="16384" width="8.69921875" style="1"/>
  </cols>
  <sheetData>
    <row r="1" spans="1:23" ht="20.399999999999999" customHeight="1" thickBot="1" x14ac:dyDescent="0.5">
      <c r="B1" s="6"/>
      <c r="C1" s="6"/>
      <c r="D1" s="7"/>
      <c r="E1" s="7"/>
      <c r="F1" s="7"/>
      <c r="G1" s="7"/>
      <c r="H1" s="7"/>
      <c r="I1" s="7"/>
      <c r="J1" s="7"/>
      <c r="K1" s="7"/>
    </row>
    <row r="2" spans="1:23" ht="28.2" customHeight="1" x14ac:dyDescent="0.45">
      <c r="A2" s="359" t="s">
        <v>0</v>
      </c>
      <c r="B2" s="360"/>
      <c r="C2" s="365"/>
      <c r="D2" s="366"/>
      <c r="K2" s="1"/>
      <c r="O2" s="278"/>
      <c r="P2" s="278"/>
      <c r="Q2" s="278"/>
      <c r="R2" s="278"/>
      <c r="S2" s="278"/>
    </row>
    <row r="3" spans="1:23" ht="28.2" customHeight="1" x14ac:dyDescent="0.45">
      <c r="A3" s="361" t="s">
        <v>142</v>
      </c>
      <c r="B3" s="362"/>
      <c r="C3" s="367"/>
      <c r="D3" s="368"/>
      <c r="K3" s="1"/>
      <c r="O3" s="278"/>
      <c r="P3" s="278"/>
      <c r="Q3" s="278"/>
      <c r="R3" s="278"/>
      <c r="S3" s="278"/>
    </row>
    <row r="4" spans="1:23" ht="28.2" customHeight="1" thickBot="1" x14ac:dyDescent="0.5">
      <c r="A4" s="363" t="s">
        <v>143</v>
      </c>
      <c r="B4" s="364"/>
      <c r="C4" s="369"/>
      <c r="D4" s="370"/>
      <c r="K4" s="1"/>
      <c r="L4" s="1"/>
      <c r="M4" s="278"/>
      <c r="N4" s="280"/>
      <c r="O4" s="278"/>
      <c r="P4" s="278"/>
      <c r="Q4" s="278"/>
      <c r="R4" s="278"/>
      <c r="S4" s="278"/>
    </row>
    <row r="5" spans="1:23" ht="28.2" customHeight="1" x14ac:dyDescent="0.45">
      <c r="A5" s="283"/>
      <c r="B5" s="283"/>
      <c r="C5" s="282"/>
      <c r="D5" s="282"/>
      <c r="K5" s="1"/>
      <c r="L5" s="1"/>
      <c r="M5" s="278"/>
      <c r="N5" s="280"/>
      <c r="O5" s="278"/>
      <c r="P5" s="278"/>
      <c r="Q5" s="278"/>
      <c r="R5" s="278"/>
      <c r="S5" s="278"/>
    </row>
    <row r="6" spans="1:23" ht="38.4" customHeight="1" x14ac:dyDescent="0.45">
      <c r="A6" s="281" t="s">
        <v>202</v>
      </c>
      <c r="J6" s="273"/>
      <c r="K6" s="8"/>
      <c r="L6" s="8"/>
      <c r="M6" s="278"/>
      <c r="N6" s="280"/>
      <c r="O6" s="278"/>
      <c r="P6" s="278"/>
      <c r="Q6" s="278"/>
      <c r="R6" s="278"/>
      <c r="S6" s="278"/>
    </row>
    <row r="7" spans="1:23" ht="24.75" customHeight="1" x14ac:dyDescent="0.45">
      <c r="A7" s="10" t="s">
        <v>171</v>
      </c>
      <c r="B7" s="12"/>
      <c r="C7" s="13"/>
      <c r="D7" s="13"/>
      <c r="F7" s="13"/>
      <c r="G7" s="105"/>
      <c r="H7" s="105"/>
      <c r="I7" s="105"/>
      <c r="J7" s="105"/>
      <c r="K7" s="12"/>
      <c r="L7" s="8"/>
      <c r="M7" s="278"/>
      <c r="N7" s="280"/>
      <c r="O7" s="278"/>
      <c r="P7" s="278"/>
      <c r="Q7" s="278"/>
      <c r="R7" s="278"/>
      <c r="S7" s="278"/>
    </row>
    <row r="8" spans="1:23" ht="24.75" customHeight="1" x14ac:dyDescent="0.45">
      <c r="A8" s="331" t="s">
        <v>172</v>
      </c>
      <c r="B8" s="15"/>
      <c r="C8" s="15"/>
      <c r="D8" s="15"/>
      <c r="F8" s="15"/>
      <c r="G8" s="273"/>
      <c r="H8" s="273"/>
      <c r="I8" s="273"/>
      <c r="J8" s="273"/>
      <c r="K8" s="12"/>
      <c r="L8" s="8"/>
      <c r="M8" s="278"/>
      <c r="N8" s="280"/>
      <c r="O8" s="278"/>
      <c r="P8" s="278"/>
      <c r="Q8" s="278"/>
      <c r="R8" s="278"/>
      <c r="S8" s="278"/>
    </row>
    <row r="9" spans="1:23" ht="27" customHeight="1" x14ac:dyDescent="0.45">
      <c r="A9" s="16" t="s">
        <v>173</v>
      </c>
      <c r="B9" s="9"/>
      <c r="C9" s="9"/>
      <c r="D9" s="9"/>
      <c r="F9" s="9"/>
      <c r="G9" s="1"/>
      <c r="H9" s="273"/>
      <c r="I9" s="12"/>
      <c r="J9" s="8"/>
      <c r="K9" s="8"/>
      <c r="L9" s="1"/>
      <c r="M9" s="278"/>
      <c r="N9" s="280"/>
      <c r="O9" s="278"/>
      <c r="P9" s="278"/>
      <c r="Q9" s="278"/>
      <c r="R9" s="278"/>
      <c r="S9" s="278"/>
    </row>
    <row r="10" spans="1:23" ht="27" customHeight="1" x14ac:dyDescent="0.45">
      <c r="A10" s="16" t="s">
        <v>174</v>
      </c>
      <c r="B10" s="9"/>
      <c r="C10" s="9"/>
      <c r="D10" s="9"/>
      <c r="F10" s="9"/>
      <c r="G10" s="1"/>
      <c r="H10" s="273"/>
      <c r="I10" s="12"/>
      <c r="J10" s="8"/>
      <c r="K10" s="8"/>
      <c r="L10" s="1"/>
      <c r="M10" s="278"/>
      <c r="N10" s="280"/>
      <c r="O10" s="278"/>
      <c r="P10" s="278"/>
      <c r="Q10" s="278"/>
      <c r="R10" s="278"/>
      <c r="S10" s="278"/>
    </row>
    <row r="11" spans="1:23" ht="27" customHeight="1" x14ac:dyDescent="0.45">
      <c r="B11" s="270">
        <f>COUNTA(C18:C47)</f>
        <v>0</v>
      </c>
      <c r="C11" s="111" t="s">
        <v>3</v>
      </c>
      <c r="D11" s="332" t="s">
        <v>189</v>
      </c>
      <c r="E11" s="356" t="s">
        <v>169</v>
      </c>
      <c r="F11" s="356"/>
      <c r="G11" s="1"/>
      <c r="H11" s="273"/>
      <c r="I11" s="12"/>
      <c r="J11" s="8"/>
      <c r="K11" s="8"/>
      <c r="L11" s="1"/>
      <c r="M11" s="279"/>
      <c r="N11" s="279"/>
      <c r="O11" s="278"/>
      <c r="P11" s="278"/>
      <c r="Q11" s="278"/>
      <c r="R11" s="278"/>
      <c r="S11" s="278"/>
    </row>
    <row r="12" spans="1:23" ht="24.75" customHeight="1" x14ac:dyDescent="0.45">
      <c r="A12" s="13"/>
      <c r="B12" s="18"/>
      <c r="C12" s="11"/>
      <c r="D12" s="333" t="s">
        <v>247</v>
      </c>
      <c r="E12" s="13"/>
      <c r="F12" s="13"/>
      <c r="G12" s="13"/>
      <c r="H12" s="13"/>
      <c r="I12" s="13"/>
      <c r="J12" s="13"/>
      <c r="K12" s="1"/>
      <c r="L12" s="1"/>
      <c r="M12" s="278"/>
      <c r="N12" s="280"/>
      <c r="O12" s="278"/>
      <c r="P12" s="278"/>
      <c r="Q12" s="278"/>
      <c r="R12" s="278"/>
      <c r="S12" s="278"/>
    </row>
    <row r="13" spans="1:23" ht="25.8" customHeight="1" x14ac:dyDescent="0.45">
      <c r="A13" s="343" t="s">
        <v>19</v>
      </c>
      <c r="B13" s="345" t="s">
        <v>17</v>
      </c>
      <c r="C13" s="347" t="s">
        <v>18</v>
      </c>
      <c r="D13" s="348"/>
      <c r="E13" s="348"/>
      <c r="F13" s="349"/>
      <c r="G13" s="350" t="s">
        <v>14</v>
      </c>
      <c r="H13" s="352" t="s">
        <v>204</v>
      </c>
      <c r="I13" s="354" t="s">
        <v>242</v>
      </c>
      <c r="J13" s="342" t="s">
        <v>170</v>
      </c>
      <c r="K13" s="1"/>
      <c r="L13" s="1"/>
      <c r="M13" s="278"/>
      <c r="N13" s="280"/>
      <c r="O13" s="278"/>
      <c r="P13" s="278"/>
      <c r="Q13" s="278"/>
      <c r="R13" s="278"/>
      <c r="S13" s="278"/>
    </row>
    <row r="14" spans="1:23" s="3" customFormat="1" ht="43.8" customHeight="1" thickBot="1" x14ac:dyDescent="0.5">
      <c r="A14" s="344"/>
      <c r="B14" s="346"/>
      <c r="C14" s="22" t="s">
        <v>20</v>
      </c>
      <c r="D14" s="23" t="s">
        <v>21</v>
      </c>
      <c r="E14" s="24" t="s">
        <v>145</v>
      </c>
      <c r="F14" s="50" t="s">
        <v>22</v>
      </c>
      <c r="G14" s="351"/>
      <c r="H14" s="353"/>
      <c r="I14" s="355"/>
      <c r="J14" s="342"/>
      <c r="M14" s="278"/>
      <c r="N14" s="280"/>
      <c r="O14" s="278"/>
      <c r="P14" s="278"/>
      <c r="Q14" s="278"/>
      <c r="R14" s="278"/>
      <c r="S14" s="278"/>
      <c r="T14" s="1"/>
      <c r="U14" s="1"/>
      <c r="V14" s="1"/>
      <c r="W14" s="1"/>
    </row>
    <row r="15" spans="1:23" s="5" customFormat="1" ht="34.200000000000003" customHeight="1" x14ac:dyDescent="0.2">
      <c r="A15" s="310" t="s">
        <v>216</v>
      </c>
      <c r="B15" s="260" t="s">
        <v>13</v>
      </c>
      <c r="C15" s="260">
        <v>666661</v>
      </c>
      <c r="D15" s="261" t="s">
        <v>4</v>
      </c>
      <c r="E15" s="262" t="s">
        <v>151</v>
      </c>
      <c r="F15" s="317" t="str">
        <f>IF(E15="","",VLOOKUP(E15,'選択肢（非表示予定）'!$A$3:$B$6,2,0))</f>
        <v>一般組合員</v>
      </c>
      <c r="G15" s="258">
        <v>45382</v>
      </c>
      <c r="H15" s="259" t="s">
        <v>26</v>
      </c>
      <c r="I15" s="276" t="s">
        <v>205</v>
      </c>
      <c r="J15" s="272">
        <f t="shared" ref="J15:J47" si="0">COUNTIF($D$15:$D$47,D15)</f>
        <v>1</v>
      </c>
      <c r="N15" s="1"/>
      <c r="O15" s="1"/>
      <c r="P15" s="1"/>
      <c r="Q15" s="1"/>
      <c r="R15" s="1"/>
      <c r="S15" s="1"/>
      <c r="T15" s="1"/>
      <c r="U15" s="1"/>
      <c r="V15" s="1"/>
      <c r="W15" s="1"/>
    </row>
    <row r="16" spans="1:23" s="5" customFormat="1" ht="34.200000000000003" customHeight="1" x14ac:dyDescent="0.2">
      <c r="A16" s="310" t="s">
        <v>226</v>
      </c>
      <c r="B16" s="260" t="s">
        <v>13</v>
      </c>
      <c r="C16" s="260">
        <v>666662</v>
      </c>
      <c r="D16" s="261" t="s">
        <v>230</v>
      </c>
      <c r="E16" s="262" t="s">
        <v>151</v>
      </c>
      <c r="F16" s="318" t="str">
        <f>IF(E16="","",VLOOKUP(E16,'選択肢（非表示予定）'!$A$3:$B$6,2,0))</f>
        <v>一般組合員</v>
      </c>
      <c r="G16" s="258">
        <v>45382</v>
      </c>
      <c r="H16" s="259" t="s">
        <v>206</v>
      </c>
      <c r="I16" s="276" t="s">
        <v>231</v>
      </c>
      <c r="J16" s="272">
        <f t="shared" si="0"/>
        <v>1</v>
      </c>
      <c r="N16" s="1"/>
      <c r="O16" s="1"/>
      <c r="P16" s="1"/>
      <c r="Q16" s="1"/>
      <c r="R16" s="1"/>
      <c r="S16" s="1"/>
      <c r="T16" s="1"/>
      <c r="U16" s="1"/>
      <c r="V16" s="1"/>
      <c r="W16" s="1"/>
    </row>
    <row r="17" spans="1:23" s="5" customFormat="1" ht="34.200000000000003" customHeight="1" x14ac:dyDescent="0.2">
      <c r="A17" s="310" t="s">
        <v>227</v>
      </c>
      <c r="B17" s="260" t="s">
        <v>13</v>
      </c>
      <c r="C17" s="260">
        <v>666663</v>
      </c>
      <c r="D17" s="261" t="s">
        <v>218</v>
      </c>
      <c r="E17" s="330" t="s">
        <v>152</v>
      </c>
      <c r="F17" s="318" t="str">
        <f>IF(E17="","",VLOOKUP(E17,'選択肢（非表示予定）'!$A$3:$B$6,2,0))</f>
        <v>一般組合員</v>
      </c>
      <c r="G17" s="309">
        <v>45382</v>
      </c>
      <c r="H17" s="259" t="s">
        <v>154</v>
      </c>
      <c r="I17" s="319"/>
      <c r="J17" s="272">
        <f t="shared" si="0"/>
        <v>1</v>
      </c>
      <c r="N17" s="1"/>
      <c r="O17" s="1"/>
      <c r="P17" s="1"/>
      <c r="Q17" s="1"/>
      <c r="R17" s="1"/>
      <c r="S17" s="1"/>
      <c r="T17" s="1"/>
      <c r="U17" s="1"/>
      <c r="V17" s="1"/>
      <c r="W17" s="1"/>
    </row>
    <row r="18" spans="1:23" s="5" customFormat="1" ht="34.200000000000003" customHeight="1" x14ac:dyDescent="0.2">
      <c r="A18" s="19">
        <v>1</v>
      </c>
      <c r="B18" s="324"/>
      <c r="C18" s="324"/>
      <c r="D18" s="325"/>
      <c r="E18" s="326"/>
      <c r="F18" s="115" t="str">
        <f>IF(E18="","",VLOOKUP(E18,'選択肢（非表示予定）'!$A$3:$B$6,2,0))</f>
        <v/>
      </c>
      <c r="G18" s="327"/>
      <c r="H18" s="328"/>
      <c r="I18" s="329"/>
      <c r="J18" s="272">
        <f t="shared" si="0"/>
        <v>0</v>
      </c>
      <c r="N18" s="1"/>
      <c r="O18" s="1"/>
      <c r="P18" s="1"/>
      <c r="Q18" s="1"/>
      <c r="R18" s="1"/>
      <c r="S18" s="1"/>
      <c r="T18" s="1"/>
      <c r="U18" s="1"/>
      <c r="V18" s="1"/>
      <c r="W18" s="1"/>
    </row>
    <row r="19" spans="1:23" s="5" customFormat="1" ht="34.200000000000003" customHeight="1" x14ac:dyDescent="0.2">
      <c r="A19" s="19">
        <v>2</v>
      </c>
      <c r="B19" s="20"/>
      <c r="C19" s="20"/>
      <c r="D19" s="21"/>
      <c r="E19" s="242"/>
      <c r="F19" s="115" t="str">
        <f>IF(E19="","",VLOOKUP(E19,'選択肢（非表示予定）'!$A$3:$B$6,2,0))</f>
        <v/>
      </c>
      <c r="G19" s="84"/>
      <c r="H19" s="103"/>
      <c r="I19" s="277"/>
      <c r="J19" s="272">
        <f t="shared" si="0"/>
        <v>0</v>
      </c>
      <c r="N19" s="1"/>
      <c r="O19" s="1"/>
      <c r="P19" s="1"/>
      <c r="Q19" s="1"/>
      <c r="R19" s="1"/>
      <c r="S19" s="1"/>
      <c r="T19" s="1"/>
      <c r="U19" s="1"/>
      <c r="V19" s="1"/>
      <c r="W19" s="1"/>
    </row>
    <row r="20" spans="1:23" s="5" customFormat="1" ht="34.200000000000003" customHeight="1" x14ac:dyDescent="0.2">
      <c r="A20" s="19">
        <v>3</v>
      </c>
      <c r="B20" s="20"/>
      <c r="C20" s="20"/>
      <c r="D20" s="21"/>
      <c r="E20" s="243"/>
      <c r="F20" s="115" t="str">
        <f>IF(E20="","",VLOOKUP(E20,'選択肢（非表示予定）'!$A$3:$B$6,2,0))</f>
        <v/>
      </c>
      <c r="G20" s="84"/>
      <c r="H20" s="103"/>
      <c r="I20" s="277"/>
      <c r="J20" s="272">
        <f t="shared" si="0"/>
        <v>0</v>
      </c>
      <c r="N20" s="1"/>
      <c r="O20" s="1"/>
      <c r="P20" s="1"/>
      <c r="Q20" s="1"/>
      <c r="R20" s="1"/>
      <c r="S20" s="1"/>
      <c r="T20" s="1"/>
      <c r="U20" s="1"/>
      <c r="V20" s="1"/>
      <c r="W20" s="1"/>
    </row>
    <row r="21" spans="1:23" s="5" customFormat="1" ht="34.200000000000003" customHeight="1" x14ac:dyDescent="0.2">
      <c r="A21" s="19">
        <v>4</v>
      </c>
      <c r="B21" s="20"/>
      <c r="C21" s="20"/>
      <c r="D21" s="21"/>
      <c r="E21" s="243"/>
      <c r="F21" s="115" t="str">
        <f>IF(E21="","",VLOOKUP(E21,'選択肢（非表示予定）'!$A$3:$B$6,2,0))</f>
        <v/>
      </c>
      <c r="G21" s="84"/>
      <c r="H21" s="103"/>
      <c r="I21" s="277"/>
      <c r="J21" s="272">
        <f t="shared" si="0"/>
        <v>0</v>
      </c>
      <c r="N21" s="1"/>
      <c r="O21" s="1"/>
      <c r="P21" s="1"/>
      <c r="Q21" s="1"/>
      <c r="R21" s="1"/>
      <c r="S21" s="1"/>
      <c r="T21" s="1"/>
      <c r="U21" s="1"/>
      <c r="V21" s="1"/>
      <c r="W21" s="1"/>
    </row>
    <row r="22" spans="1:23" s="5" customFormat="1" ht="34.200000000000003" customHeight="1" x14ac:dyDescent="0.2">
      <c r="A22" s="19">
        <v>5</v>
      </c>
      <c r="B22" s="20"/>
      <c r="C22" s="20"/>
      <c r="D22" s="21"/>
      <c r="E22" s="243"/>
      <c r="F22" s="115" t="str">
        <f>IF(E22="","",VLOOKUP(E22,'選択肢（非表示予定）'!$A$3:$B$6,2,0))</f>
        <v/>
      </c>
      <c r="G22" s="84"/>
      <c r="H22" s="103"/>
      <c r="I22" s="277"/>
      <c r="J22" s="272">
        <f t="shared" si="0"/>
        <v>0</v>
      </c>
      <c r="N22" s="1"/>
      <c r="O22" s="1"/>
      <c r="P22" s="1"/>
      <c r="Q22" s="1"/>
      <c r="R22" s="1"/>
      <c r="S22" s="1"/>
      <c r="T22" s="1"/>
      <c r="U22" s="1"/>
      <c r="V22" s="1"/>
      <c r="W22" s="1"/>
    </row>
    <row r="23" spans="1:23" s="5" customFormat="1" ht="34.200000000000003" customHeight="1" x14ac:dyDescent="0.2">
      <c r="A23" s="19">
        <v>6</v>
      </c>
      <c r="B23" s="20"/>
      <c r="C23" s="20"/>
      <c r="D23" s="21"/>
      <c r="E23" s="243"/>
      <c r="F23" s="114" t="str">
        <f>IF(E23="","",VLOOKUP(E23,'選択肢（非表示予定）'!$A$3:$B$6,2,0))</f>
        <v/>
      </c>
      <c r="G23" s="84"/>
      <c r="H23" s="103"/>
      <c r="I23" s="277"/>
      <c r="J23" s="272">
        <f t="shared" si="0"/>
        <v>0</v>
      </c>
      <c r="N23" s="1"/>
      <c r="O23" s="1"/>
      <c r="P23" s="1"/>
      <c r="Q23" s="1"/>
      <c r="R23" s="1"/>
      <c r="S23" s="1"/>
      <c r="T23" s="1"/>
      <c r="U23" s="1"/>
      <c r="V23" s="1"/>
      <c r="W23" s="1"/>
    </row>
    <row r="24" spans="1:23" s="5" customFormat="1" ht="34.200000000000003" customHeight="1" x14ac:dyDescent="0.2">
      <c r="A24" s="19">
        <v>7</v>
      </c>
      <c r="B24" s="20"/>
      <c r="C24" s="20"/>
      <c r="D24" s="21"/>
      <c r="E24" s="243"/>
      <c r="F24" s="115" t="str">
        <f>IF(E24="","",VLOOKUP(E24,'選択肢（非表示予定）'!$A$3:$B$6,2,0))</f>
        <v/>
      </c>
      <c r="G24" s="84"/>
      <c r="H24" s="103"/>
      <c r="I24" s="277"/>
      <c r="J24" s="272">
        <f t="shared" si="0"/>
        <v>0</v>
      </c>
      <c r="N24" s="1"/>
      <c r="O24" s="1"/>
      <c r="P24" s="1"/>
      <c r="Q24" s="1"/>
      <c r="R24" s="1"/>
      <c r="S24" s="1"/>
      <c r="T24" s="1"/>
      <c r="U24" s="1"/>
      <c r="V24" s="1"/>
      <c r="W24" s="1"/>
    </row>
    <row r="25" spans="1:23" s="5" customFormat="1" ht="34.200000000000003" customHeight="1" x14ac:dyDescent="0.2">
      <c r="A25" s="19">
        <v>8</v>
      </c>
      <c r="B25" s="20"/>
      <c r="C25" s="20"/>
      <c r="D25" s="21"/>
      <c r="E25" s="243"/>
      <c r="F25" s="115" t="str">
        <f>IF(E25="","",VLOOKUP(E25,'選択肢（非表示予定）'!$A$3:$B$6,2,0))</f>
        <v/>
      </c>
      <c r="G25" s="84"/>
      <c r="H25" s="103"/>
      <c r="I25" s="277"/>
      <c r="J25" s="272">
        <f t="shared" si="0"/>
        <v>0</v>
      </c>
      <c r="N25" s="1"/>
      <c r="O25" s="1"/>
      <c r="P25" s="1"/>
      <c r="Q25" s="1"/>
      <c r="R25" s="1"/>
      <c r="S25" s="1"/>
      <c r="T25" s="1"/>
      <c r="U25" s="1"/>
      <c r="V25" s="1"/>
      <c r="W25" s="1"/>
    </row>
    <row r="26" spans="1:23" s="5" customFormat="1" ht="34.200000000000003" customHeight="1" x14ac:dyDescent="0.2">
      <c r="A26" s="19">
        <v>9</v>
      </c>
      <c r="B26" s="20"/>
      <c r="C26" s="20"/>
      <c r="D26" s="21"/>
      <c r="E26" s="243"/>
      <c r="F26" s="115" t="str">
        <f>IF(E26="","",VLOOKUP(E26,'選択肢（非表示予定）'!$A$3:$B$6,2,0))</f>
        <v/>
      </c>
      <c r="G26" s="84"/>
      <c r="H26" s="103"/>
      <c r="I26" s="277"/>
      <c r="J26" s="272">
        <f t="shared" si="0"/>
        <v>0</v>
      </c>
      <c r="N26" s="1"/>
      <c r="O26" s="1"/>
      <c r="P26" s="1"/>
      <c r="Q26" s="1"/>
      <c r="R26" s="1"/>
      <c r="S26" s="1"/>
      <c r="T26" s="1"/>
      <c r="U26" s="1"/>
      <c r="V26" s="1"/>
      <c r="W26" s="1"/>
    </row>
    <row r="27" spans="1:23" s="5" customFormat="1" ht="34.200000000000003" customHeight="1" x14ac:dyDescent="0.2">
      <c r="A27" s="19">
        <v>10</v>
      </c>
      <c r="B27" s="20"/>
      <c r="C27" s="20"/>
      <c r="D27" s="21"/>
      <c r="E27" s="243"/>
      <c r="F27" s="115" t="str">
        <f>IF(E27="","",VLOOKUP(E27,'選択肢（非表示予定）'!$A$3:$B$6,2,0))</f>
        <v/>
      </c>
      <c r="G27" s="84"/>
      <c r="H27" s="103"/>
      <c r="I27" s="277"/>
      <c r="J27" s="272">
        <f t="shared" si="0"/>
        <v>0</v>
      </c>
      <c r="N27" s="1"/>
      <c r="O27" s="1"/>
      <c r="P27" s="1"/>
      <c r="Q27" s="1"/>
      <c r="R27" s="1"/>
      <c r="S27" s="1"/>
      <c r="T27" s="1"/>
      <c r="U27" s="1"/>
      <c r="V27" s="1"/>
      <c r="W27" s="1"/>
    </row>
    <row r="28" spans="1:23" s="5" customFormat="1" ht="34.200000000000003" customHeight="1" x14ac:dyDescent="0.2">
      <c r="A28" s="19">
        <v>11</v>
      </c>
      <c r="B28" s="20"/>
      <c r="C28" s="20"/>
      <c r="D28" s="21"/>
      <c r="E28" s="243"/>
      <c r="F28" s="114" t="str">
        <f>IF(E28="","",VLOOKUP(E28,'選択肢（非表示予定）'!$A$3:$B$6,2,0))</f>
        <v/>
      </c>
      <c r="G28" s="84"/>
      <c r="H28" s="103"/>
      <c r="I28" s="277"/>
      <c r="J28" s="272">
        <f t="shared" si="0"/>
        <v>0</v>
      </c>
      <c r="N28" s="1"/>
      <c r="O28" s="1"/>
      <c r="P28" s="1"/>
      <c r="Q28" s="1"/>
      <c r="R28" s="1"/>
      <c r="S28" s="1"/>
      <c r="T28" s="1"/>
      <c r="U28" s="1"/>
      <c r="V28" s="1"/>
      <c r="W28" s="1"/>
    </row>
    <row r="29" spans="1:23" s="5" customFormat="1" ht="34.200000000000003" customHeight="1" x14ac:dyDescent="0.2">
      <c r="A29" s="19">
        <v>12</v>
      </c>
      <c r="B29" s="20"/>
      <c r="C29" s="20"/>
      <c r="D29" s="21"/>
      <c r="E29" s="243"/>
      <c r="F29" s="115" t="str">
        <f>IF(E29="","",VLOOKUP(E29,'選択肢（非表示予定）'!$A$3:$B$6,2,0))</f>
        <v/>
      </c>
      <c r="G29" s="84"/>
      <c r="H29" s="103"/>
      <c r="I29" s="277"/>
      <c r="J29" s="272">
        <f t="shared" si="0"/>
        <v>0</v>
      </c>
      <c r="N29" s="1"/>
      <c r="O29" s="1"/>
      <c r="P29" s="1"/>
      <c r="Q29" s="1"/>
      <c r="R29" s="1"/>
      <c r="S29" s="1"/>
      <c r="T29" s="1"/>
      <c r="U29" s="1"/>
      <c r="V29" s="1"/>
      <c r="W29" s="1"/>
    </row>
    <row r="30" spans="1:23" s="5" customFormat="1" ht="34.200000000000003" customHeight="1" x14ac:dyDescent="0.2">
      <c r="A30" s="19">
        <v>13</v>
      </c>
      <c r="B30" s="20"/>
      <c r="C30" s="20"/>
      <c r="D30" s="21"/>
      <c r="E30" s="243"/>
      <c r="F30" s="115" t="str">
        <f>IF(E30="","",VLOOKUP(E30,'選択肢（非表示予定）'!$A$3:$B$6,2,0))</f>
        <v/>
      </c>
      <c r="G30" s="84"/>
      <c r="H30" s="103"/>
      <c r="I30" s="277"/>
      <c r="J30" s="272">
        <f t="shared" si="0"/>
        <v>0</v>
      </c>
      <c r="N30" s="1"/>
      <c r="O30" s="1"/>
      <c r="P30" s="1"/>
      <c r="Q30" s="1"/>
      <c r="R30" s="1"/>
      <c r="S30" s="1"/>
      <c r="T30" s="1"/>
      <c r="U30" s="1"/>
      <c r="V30" s="1"/>
      <c r="W30" s="1"/>
    </row>
    <row r="31" spans="1:23" s="5" customFormat="1" ht="34.200000000000003" customHeight="1" x14ac:dyDescent="0.2">
      <c r="A31" s="19">
        <v>14</v>
      </c>
      <c r="B31" s="20"/>
      <c r="C31" s="20"/>
      <c r="D31" s="21"/>
      <c r="E31" s="243"/>
      <c r="F31" s="115" t="str">
        <f>IF(E31="","",VLOOKUP(E31,'選択肢（非表示予定）'!$A$3:$B$6,2,0))</f>
        <v/>
      </c>
      <c r="G31" s="84"/>
      <c r="H31" s="103"/>
      <c r="I31" s="277"/>
      <c r="J31" s="272">
        <f t="shared" si="0"/>
        <v>0</v>
      </c>
      <c r="N31" s="1"/>
      <c r="O31" s="1"/>
      <c r="P31" s="1"/>
      <c r="Q31" s="1"/>
      <c r="R31" s="1"/>
      <c r="S31" s="1"/>
      <c r="T31" s="1"/>
      <c r="U31" s="1"/>
      <c r="V31" s="1"/>
      <c r="W31" s="1"/>
    </row>
    <row r="32" spans="1:23" s="5" customFormat="1" ht="34.200000000000003" customHeight="1" x14ac:dyDescent="0.2">
      <c r="A32" s="19">
        <v>15</v>
      </c>
      <c r="B32" s="20"/>
      <c r="C32" s="20"/>
      <c r="D32" s="21"/>
      <c r="E32" s="243"/>
      <c r="F32" s="115" t="str">
        <f>IF(E32="","",VLOOKUP(E32,'選択肢（非表示予定）'!$A$3:$B$6,2,0))</f>
        <v/>
      </c>
      <c r="G32" s="84"/>
      <c r="H32" s="103"/>
      <c r="I32" s="277"/>
      <c r="J32" s="272">
        <f t="shared" si="0"/>
        <v>0</v>
      </c>
      <c r="N32" s="1"/>
      <c r="O32" s="1"/>
      <c r="P32" s="1"/>
      <c r="Q32" s="1"/>
      <c r="R32" s="1"/>
      <c r="S32" s="1"/>
      <c r="T32" s="1"/>
      <c r="U32" s="1"/>
      <c r="V32" s="1"/>
      <c r="W32" s="1"/>
    </row>
    <row r="33" spans="1:23" s="5" customFormat="1" ht="34.200000000000003" customHeight="1" x14ac:dyDescent="0.2">
      <c r="A33" s="19">
        <v>16</v>
      </c>
      <c r="B33" s="20"/>
      <c r="C33" s="20"/>
      <c r="D33" s="21"/>
      <c r="E33" s="243"/>
      <c r="F33" s="114" t="str">
        <f>IF(E33="","",VLOOKUP(E33,'選択肢（非表示予定）'!$A$3:$B$6,2,0))</f>
        <v/>
      </c>
      <c r="G33" s="84"/>
      <c r="H33" s="103"/>
      <c r="I33" s="277"/>
      <c r="J33" s="272">
        <f t="shared" si="0"/>
        <v>0</v>
      </c>
      <c r="N33" s="1"/>
      <c r="O33" s="1"/>
      <c r="P33" s="1"/>
      <c r="Q33" s="1"/>
      <c r="R33" s="1"/>
      <c r="S33" s="1"/>
      <c r="T33" s="1"/>
      <c r="U33" s="1"/>
      <c r="V33" s="1"/>
      <c r="W33" s="1"/>
    </row>
    <row r="34" spans="1:23" s="5" customFormat="1" ht="34.200000000000003" customHeight="1" x14ac:dyDescent="0.2">
      <c r="A34" s="19">
        <v>17</v>
      </c>
      <c r="B34" s="20"/>
      <c r="C34" s="20"/>
      <c r="D34" s="21"/>
      <c r="E34" s="243"/>
      <c r="F34" s="115" t="str">
        <f>IF(E34="","",VLOOKUP(E34,'選択肢（非表示予定）'!$A$3:$B$6,2,0))</f>
        <v/>
      </c>
      <c r="G34" s="84"/>
      <c r="H34" s="103"/>
      <c r="I34" s="277"/>
      <c r="J34" s="272">
        <f t="shared" si="0"/>
        <v>0</v>
      </c>
      <c r="N34" s="1"/>
      <c r="O34" s="1"/>
      <c r="P34" s="1"/>
      <c r="Q34" s="1"/>
      <c r="R34" s="1"/>
      <c r="S34" s="1"/>
      <c r="T34" s="1"/>
      <c r="U34" s="1"/>
      <c r="V34" s="1"/>
      <c r="W34" s="1"/>
    </row>
    <row r="35" spans="1:23" s="5" customFormat="1" ht="34.200000000000003" customHeight="1" x14ac:dyDescent="0.2">
      <c r="A35" s="19">
        <v>18</v>
      </c>
      <c r="B35" s="20"/>
      <c r="C35" s="20"/>
      <c r="D35" s="21"/>
      <c r="E35" s="243"/>
      <c r="F35" s="115" t="str">
        <f>IF(E35="","",VLOOKUP(E35,'選択肢（非表示予定）'!$A$3:$B$6,2,0))</f>
        <v/>
      </c>
      <c r="G35" s="84"/>
      <c r="H35" s="103"/>
      <c r="I35" s="277"/>
      <c r="J35" s="272">
        <f t="shared" si="0"/>
        <v>0</v>
      </c>
      <c r="N35" s="1"/>
      <c r="O35" s="1"/>
      <c r="P35" s="1"/>
      <c r="Q35" s="1"/>
      <c r="R35" s="1"/>
      <c r="S35" s="1"/>
      <c r="T35" s="1"/>
      <c r="U35" s="1"/>
      <c r="V35" s="1"/>
      <c r="W35" s="1"/>
    </row>
    <row r="36" spans="1:23" s="5" customFormat="1" ht="34.200000000000003" customHeight="1" x14ac:dyDescent="0.2">
      <c r="A36" s="19">
        <v>19</v>
      </c>
      <c r="B36" s="20"/>
      <c r="C36" s="20"/>
      <c r="D36" s="21"/>
      <c r="E36" s="243"/>
      <c r="F36" s="115" t="str">
        <f>IF(E36="","",VLOOKUP(E36,'選択肢（非表示予定）'!$A$3:$B$6,2,0))</f>
        <v/>
      </c>
      <c r="G36" s="84"/>
      <c r="H36" s="103"/>
      <c r="I36" s="277"/>
      <c r="J36" s="272">
        <f t="shared" si="0"/>
        <v>0</v>
      </c>
      <c r="N36" s="1"/>
      <c r="O36" s="1"/>
      <c r="P36" s="1"/>
      <c r="Q36" s="1"/>
      <c r="R36" s="1"/>
      <c r="S36" s="1"/>
      <c r="T36" s="1"/>
      <c r="U36" s="1"/>
      <c r="V36" s="1"/>
      <c r="W36" s="1"/>
    </row>
    <row r="37" spans="1:23" s="5" customFormat="1" ht="34.200000000000003" customHeight="1" x14ac:dyDescent="0.2">
      <c r="A37" s="19">
        <v>20</v>
      </c>
      <c r="B37" s="20"/>
      <c r="C37" s="20"/>
      <c r="D37" s="21"/>
      <c r="E37" s="243"/>
      <c r="F37" s="115" t="str">
        <f>IF(E37="","",VLOOKUP(E37,'選択肢（非表示予定）'!$A$3:$B$6,2,0))</f>
        <v/>
      </c>
      <c r="G37" s="84"/>
      <c r="H37" s="103"/>
      <c r="I37" s="277"/>
      <c r="J37" s="272">
        <f t="shared" si="0"/>
        <v>0</v>
      </c>
      <c r="N37" s="1"/>
      <c r="O37" s="1"/>
      <c r="P37" s="1"/>
      <c r="Q37" s="1"/>
      <c r="R37" s="1"/>
      <c r="S37" s="1"/>
      <c r="T37" s="1"/>
      <c r="U37" s="1"/>
      <c r="V37" s="1"/>
      <c r="W37" s="1"/>
    </row>
    <row r="38" spans="1:23" s="5" customFormat="1" ht="34.200000000000003" customHeight="1" x14ac:dyDescent="0.2">
      <c r="A38" s="19">
        <v>21</v>
      </c>
      <c r="B38" s="20"/>
      <c r="C38" s="20"/>
      <c r="D38" s="21"/>
      <c r="E38" s="243"/>
      <c r="F38" s="114" t="str">
        <f>IF(E38="","",VLOOKUP(E38,'選択肢（非表示予定）'!$A$3:$B$6,2,0))</f>
        <v/>
      </c>
      <c r="G38" s="84"/>
      <c r="H38" s="103"/>
      <c r="I38" s="277"/>
      <c r="J38" s="272">
        <f t="shared" si="0"/>
        <v>0</v>
      </c>
      <c r="N38" s="1"/>
      <c r="O38" s="1"/>
      <c r="P38" s="1"/>
      <c r="Q38" s="1"/>
      <c r="R38" s="1"/>
      <c r="S38" s="1"/>
      <c r="T38" s="1"/>
      <c r="U38" s="1"/>
      <c r="V38" s="1"/>
      <c r="W38" s="1"/>
    </row>
    <row r="39" spans="1:23" s="5" customFormat="1" ht="34.200000000000003" customHeight="1" x14ac:dyDescent="0.2">
      <c r="A39" s="19">
        <v>22</v>
      </c>
      <c r="B39" s="20"/>
      <c r="C39" s="20"/>
      <c r="D39" s="21"/>
      <c r="E39" s="243"/>
      <c r="F39" s="115" t="str">
        <f>IF(E39="","",VLOOKUP(E39,'選択肢（非表示予定）'!$A$3:$B$6,2,0))</f>
        <v/>
      </c>
      <c r="G39" s="84"/>
      <c r="H39" s="103"/>
      <c r="I39" s="277"/>
      <c r="J39" s="272">
        <f t="shared" si="0"/>
        <v>0</v>
      </c>
      <c r="N39" s="1"/>
      <c r="O39" s="1"/>
      <c r="P39" s="1"/>
      <c r="Q39" s="1"/>
      <c r="R39" s="1"/>
      <c r="S39" s="1"/>
      <c r="T39" s="1"/>
      <c r="U39" s="1"/>
      <c r="V39" s="1"/>
      <c r="W39" s="1"/>
    </row>
    <row r="40" spans="1:23" s="5" customFormat="1" ht="34.200000000000003" customHeight="1" x14ac:dyDescent="0.2">
      <c r="A40" s="19">
        <v>23</v>
      </c>
      <c r="B40" s="20"/>
      <c r="C40" s="20"/>
      <c r="D40" s="21"/>
      <c r="E40" s="243"/>
      <c r="F40" s="115" t="str">
        <f>IF(E40="","",VLOOKUP(E40,'選択肢（非表示予定）'!$A$3:$B$6,2,0))</f>
        <v/>
      </c>
      <c r="G40" s="84"/>
      <c r="H40" s="103"/>
      <c r="I40" s="277"/>
      <c r="J40" s="272">
        <f t="shared" si="0"/>
        <v>0</v>
      </c>
      <c r="N40" s="1"/>
      <c r="O40" s="1"/>
      <c r="P40" s="1"/>
      <c r="Q40" s="1"/>
      <c r="R40" s="1"/>
      <c r="S40" s="1"/>
      <c r="T40" s="1"/>
      <c r="U40" s="1"/>
      <c r="V40" s="1"/>
      <c r="W40" s="1"/>
    </row>
    <row r="41" spans="1:23" s="5" customFormat="1" ht="34.200000000000003" customHeight="1" x14ac:dyDescent="0.2">
      <c r="A41" s="19">
        <v>24</v>
      </c>
      <c r="B41" s="20"/>
      <c r="C41" s="20"/>
      <c r="D41" s="21"/>
      <c r="E41" s="243"/>
      <c r="F41" s="115" t="str">
        <f>IF(E41="","",VLOOKUP(E41,'選択肢（非表示予定）'!$A$3:$B$6,2,0))</f>
        <v/>
      </c>
      <c r="G41" s="84"/>
      <c r="H41" s="103"/>
      <c r="I41" s="277"/>
      <c r="J41" s="272">
        <f t="shared" si="0"/>
        <v>0</v>
      </c>
      <c r="N41" s="1"/>
      <c r="O41" s="1"/>
      <c r="P41" s="1"/>
      <c r="Q41" s="1"/>
      <c r="R41" s="1"/>
      <c r="S41" s="1"/>
      <c r="T41" s="1"/>
      <c r="U41" s="1"/>
      <c r="V41" s="1"/>
      <c r="W41" s="1"/>
    </row>
    <row r="42" spans="1:23" s="5" customFormat="1" ht="34.200000000000003" customHeight="1" x14ac:dyDescent="0.2">
      <c r="A42" s="19">
        <v>25</v>
      </c>
      <c r="B42" s="20"/>
      <c r="C42" s="20"/>
      <c r="D42" s="21"/>
      <c r="E42" s="243"/>
      <c r="F42" s="115" t="str">
        <f>IF(E42="","",VLOOKUP(E42,'選択肢（非表示予定）'!$A$3:$B$6,2,0))</f>
        <v/>
      </c>
      <c r="G42" s="84"/>
      <c r="H42" s="103"/>
      <c r="I42" s="277"/>
      <c r="J42" s="272">
        <f t="shared" si="0"/>
        <v>0</v>
      </c>
      <c r="N42" s="1"/>
      <c r="O42" s="1"/>
      <c r="P42" s="1"/>
      <c r="Q42" s="1"/>
      <c r="R42" s="1"/>
      <c r="S42" s="1"/>
      <c r="T42" s="1"/>
      <c r="U42" s="1"/>
      <c r="V42" s="1"/>
      <c r="W42" s="1"/>
    </row>
    <row r="43" spans="1:23" s="5" customFormat="1" ht="34.200000000000003" customHeight="1" x14ac:dyDescent="0.2">
      <c r="A43" s="19">
        <v>26</v>
      </c>
      <c r="B43" s="20"/>
      <c r="C43" s="20"/>
      <c r="D43" s="21"/>
      <c r="E43" s="243"/>
      <c r="F43" s="114" t="str">
        <f>IF(E43="","",VLOOKUP(E43,'選択肢（非表示予定）'!$A$3:$B$6,2,0))</f>
        <v/>
      </c>
      <c r="G43" s="84"/>
      <c r="H43" s="103"/>
      <c r="I43" s="277"/>
      <c r="J43" s="272">
        <f t="shared" si="0"/>
        <v>0</v>
      </c>
      <c r="N43" s="1"/>
      <c r="O43" s="1"/>
      <c r="P43" s="1"/>
      <c r="Q43" s="1"/>
      <c r="R43" s="1"/>
      <c r="S43" s="1"/>
      <c r="T43" s="1"/>
      <c r="U43" s="1"/>
      <c r="V43" s="1"/>
      <c r="W43" s="1"/>
    </row>
    <row r="44" spans="1:23" s="5" customFormat="1" ht="34.200000000000003" customHeight="1" x14ac:dyDescent="0.2">
      <c r="A44" s="19">
        <v>27</v>
      </c>
      <c r="B44" s="20"/>
      <c r="C44" s="20"/>
      <c r="D44" s="21"/>
      <c r="E44" s="243"/>
      <c r="F44" s="115" t="str">
        <f>IF(E44="","",VLOOKUP(E44,'選択肢（非表示予定）'!$A$3:$B$6,2,0))</f>
        <v/>
      </c>
      <c r="G44" s="84"/>
      <c r="H44" s="103"/>
      <c r="I44" s="277"/>
      <c r="J44" s="272">
        <f t="shared" si="0"/>
        <v>0</v>
      </c>
      <c r="N44" s="1"/>
      <c r="O44" s="1"/>
      <c r="P44" s="1"/>
      <c r="Q44" s="1"/>
      <c r="R44" s="1"/>
      <c r="S44" s="1"/>
      <c r="T44" s="1"/>
      <c r="U44" s="1"/>
      <c r="V44" s="1"/>
      <c r="W44" s="1"/>
    </row>
    <row r="45" spans="1:23" s="5" customFormat="1" ht="34.200000000000003" customHeight="1" x14ac:dyDescent="0.2">
      <c r="A45" s="19">
        <v>28</v>
      </c>
      <c r="B45" s="20"/>
      <c r="C45" s="20"/>
      <c r="D45" s="21"/>
      <c r="E45" s="243"/>
      <c r="F45" s="115" t="str">
        <f>IF(E45="","",VLOOKUP(E45,'選択肢（非表示予定）'!$A$3:$B$6,2,0))</f>
        <v/>
      </c>
      <c r="G45" s="84"/>
      <c r="H45" s="103"/>
      <c r="I45" s="277"/>
      <c r="J45" s="272">
        <f t="shared" si="0"/>
        <v>0</v>
      </c>
      <c r="N45" s="1"/>
      <c r="O45" s="1"/>
      <c r="P45" s="1"/>
      <c r="Q45" s="1"/>
      <c r="R45" s="1"/>
      <c r="S45" s="1"/>
      <c r="T45" s="1"/>
      <c r="U45" s="1"/>
      <c r="V45" s="1"/>
      <c r="W45" s="1"/>
    </row>
    <row r="46" spans="1:23" s="5" customFormat="1" ht="34.200000000000003" customHeight="1" x14ac:dyDescent="0.2">
      <c r="A46" s="19">
        <v>29</v>
      </c>
      <c r="B46" s="20"/>
      <c r="C46" s="20"/>
      <c r="D46" s="21"/>
      <c r="E46" s="243"/>
      <c r="F46" s="115" t="str">
        <f>IF(E46="","",VLOOKUP(E46,'選択肢（非表示予定）'!$A$3:$B$6,2,0))</f>
        <v/>
      </c>
      <c r="G46" s="84"/>
      <c r="H46" s="103"/>
      <c r="I46" s="277"/>
      <c r="J46" s="272">
        <f t="shared" si="0"/>
        <v>0</v>
      </c>
      <c r="N46" s="1"/>
      <c r="O46" s="1"/>
      <c r="P46" s="1"/>
      <c r="Q46" s="1"/>
      <c r="R46" s="1"/>
      <c r="S46" s="1"/>
      <c r="T46" s="1"/>
      <c r="U46" s="1"/>
      <c r="V46" s="1"/>
      <c r="W46" s="1"/>
    </row>
    <row r="47" spans="1:23" s="5" customFormat="1" ht="34.200000000000003" customHeight="1" x14ac:dyDescent="0.2">
      <c r="A47" s="19">
        <v>30</v>
      </c>
      <c r="B47" s="20"/>
      <c r="C47" s="20"/>
      <c r="D47" s="21"/>
      <c r="E47" s="243"/>
      <c r="F47" s="115" t="str">
        <f>IF(E47="","",VLOOKUP(E47,'選択肢（非表示予定）'!$A$3:$B$6,2,0))</f>
        <v/>
      </c>
      <c r="G47" s="84"/>
      <c r="H47" s="103"/>
      <c r="I47" s="277"/>
      <c r="J47" s="272">
        <f t="shared" si="0"/>
        <v>0</v>
      </c>
      <c r="N47" s="1"/>
      <c r="O47" s="1"/>
      <c r="P47" s="1"/>
      <c r="Q47" s="1"/>
      <c r="R47" s="1"/>
      <c r="S47" s="1"/>
      <c r="T47" s="1"/>
      <c r="U47" s="1"/>
      <c r="V47" s="1"/>
      <c r="W47" s="1"/>
    </row>
    <row r="48" spans="1:23" ht="13.2" thickBot="1" x14ac:dyDescent="0.5"/>
    <row r="49" spans="7:13" ht="45" customHeight="1" x14ac:dyDescent="0.45">
      <c r="H49" s="357" t="s">
        <v>198</v>
      </c>
      <c r="I49" s="358"/>
      <c r="J49" s="1"/>
      <c r="K49" s="1"/>
      <c r="L49" s="1"/>
      <c r="M49" s="1"/>
    </row>
    <row r="50" spans="7:13" ht="23.4" customHeight="1" x14ac:dyDescent="0.45">
      <c r="H50" s="256" t="s">
        <v>24</v>
      </c>
      <c r="I50" s="257" t="s">
        <v>25</v>
      </c>
      <c r="J50" s="1"/>
      <c r="K50" s="1"/>
      <c r="L50" s="1"/>
      <c r="M50" s="1"/>
    </row>
    <row r="51" spans="7:13" ht="124.2" customHeight="1" thickBot="1" x14ac:dyDescent="0.5">
      <c r="H51" s="112"/>
      <c r="I51" s="113"/>
      <c r="J51" s="1"/>
      <c r="K51" s="1"/>
      <c r="L51" s="1"/>
      <c r="M51" s="1"/>
    </row>
    <row r="52" spans="7:13" x14ac:dyDescent="0.45">
      <c r="G52" s="105"/>
      <c r="H52" s="105"/>
      <c r="I52" s="105"/>
      <c r="J52" s="1"/>
      <c r="K52" s="1"/>
      <c r="L52" s="1"/>
      <c r="M52" s="1"/>
    </row>
    <row r="53" spans="7:13" x14ac:dyDescent="0.45">
      <c r="G53" s="105"/>
      <c r="H53" s="105"/>
      <c r="I53" s="105"/>
      <c r="J53" s="1"/>
      <c r="K53" s="1"/>
      <c r="L53" s="1"/>
      <c r="M53" s="1"/>
    </row>
  </sheetData>
  <sheetProtection algorithmName="SHA-512" hashValue="CXurhjvowAed8r3i4ZbtTMRuyL8AYM4oK+/TYy+9TYq8o3Btqiqcz0rPVpyNt+40SV8zSuglvwOxZOHwFelEjA==" saltValue="oOE2MXbHqVWGjO5TaQq9Kw==" spinCount="100000" sheet="1" objects="1" formatCells="0" autoFilter="0"/>
  <mergeCells count="15">
    <mergeCell ref="E11:F11"/>
    <mergeCell ref="H49:I49"/>
    <mergeCell ref="A2:B2"/>
    <mergeCell ref="A3:B3"/>
    <mergeCell ref="A4:B4"/>
    <mergeCell ref="C2:D2"/>
    <mergeCell ref="C3:D3"/>
    <mergeCell ref="C4:D4"/>
    <mergeCell ref="J13:J14"/>
    <mergeCell ref="A13:A14"/>
    <mergeCell ref="B13:B14"/>
    <mergeCell ref="C13:F13"/>
    <mergeCell ref="G13:G14"/>
    <mergeCell ref="H13:H14"/>
    <mergeCell ref="I13:I14"/>
  </mergeCells>
  <phoneticPr fontId="1"/>
  <conditionalFormatting sqref="B24:B47 C20:E47 C19:D19 F19:I47 H15:I16 B15:D17 F15:F18 H18:I18 H17">
    <cfRule type="notContainsBlanks" dxfId="117" priority="30">
      <formula>LEN(TRIM(B15))&gt;0</formula>
    </cfRule>
  </conditionalFormatting>
  <conditionalFormatting sqref="B20:B23">
    <cfRule type="notContainsBlanks" dxfId="116" priority="29">
      <formula>LEN(TRIM(B20))&gt;0</formula>
    </cfRule>
  </conditionalFormatting>
  <conditionalFormatting sqref="C20:E47 C19:D19 F19:I47 H15:I16 C15:D17 F15:F18 H18:I18 H17">
    <cfRule type="expression" dxfId="115" priority="31">
      <formula>AND(#REF!&lt;3,#REF!="有（R4.11.30まで）")</formula>
    </cfRule>
    <cfRule type="expression" dxfId="114" priority="32">
      <formula>AND(#REF!&lt;2,#REF!="無")</formula>
    </cfRule>
  </conditionalFormatting>
  <conditionalFormatting sqref="G15:G17">
    <cfRule type="notContainsBlanks" dxfId="113" priority="26">
      <formula>LEN(TRIM(G15))&gt;0</formula>
    </cfRule>
  </conditionalFormatting>
  <conditionalFormatting sqref="G15:G17">
    <cfRule type="expression" dxfId="112" priority="27">
      <formula>AND(#REF!&lt;3,#REF!="有（R4.11.30まで）")</formula>
    </cfRule>
    <cfRule type="expression" dxfId="111" priority="28">
      <formula>AND(#REF!&lt;2,#REF!="無")</formula>
    </cfRule>
  </conditionalFormatting>
  <conditionalFormatting sqref="B19">
    <cfRule type="notContainsBlanks" dxfId="110" priority="25">
      <formula>LEN(TRIM(B19))&gt;0</formula>
    </cfRule>
  </conditionalFormatting>
  <conditionalFormatting sqref="E15:E19">
    <cfRule type="notContainsBlanks" dxfId="109" priority="22">
      <formula>LEN(TRIM(E15))&gt;0</formula>
    </cfRule>
  </conditionalFormatting>
  <conditionalFormatting sqref="E15:E19">
    <cfRule type="expression" dxfId="108" priority="23">
      <formula>AND(#REF!&lt;3,#REF!="有（R4.11.30まで）")</formula>
    </cfRule>
    <cfRule type="expression" dxfId="107" priority="24">
      <formula>AND(#REF!&lt;2,#REF!="無")</formula>
    </cfRule>
  </conditionalFormatting>
  <conditionalFormatting sqref="C18:D18">
    <cfRule type="notContainsBlanks" dxfId="106" priority="14">
      <formula>LEN(TRIM(C18))&gt;0</formula>
    </cfRule>
  </conditionalFormatting>
  <conditionalFormatting sqref="C18:D18">
    <cfRule type="expression" dxfId="105" priority="15">
      <formula>AND(#REF!&lt;3,#REF!="有（R4.11.30まで）")</formula>
    </cfRule>
    <cfRule type="expression" dxfId="104" priority="16">
      <formula>AND(#REF!&lt;2,#REF!="無")</formula>
    </cfRule>
  </conditionalFormatting>
  <conditionalFormatting sqref="B18">
    <cfRule type="notContainsBlanks" dxfId="103" priority="13">
      <formula>LEN(TRIM(B18))&gt;0</formula>
    </cfRule>
  </conditionalFormatting>
  <conditionalFormatting sqref="G18">
    <cfRule type="notContainsBlanks" dxfId="102" priority="7">
      <formula>LEN(TRIM(G18))&gt;0</formula>
    </cfRule>
  </conditionalFormatting>
  <conditionalFormatting sqref="G18">
    <cfRule type="expression" dxfId="101" priority="8">
      <formula>AND(#REF!&lt;3,#REF!="有（R4.11.30まで）")</formula>
    </cfRule>
    <cfRule type="expression" dxfId="100" priority="9">
      <formula>AND(#REF!&lt;2,#REF!="無")</formula>
    </cfRule>
  </conditionalFormatting>
  <conditionalFormatting sqref="D15:D47">
    <cfRule type="expression" dxfId="99" priority="3">
      <formula>$J15=2</formula>
    </cfRule>
  </conditionalFormatting>
  <conditionalFormatting sqref="A2:A4">
    <cfRule type="notContainsBlanks" dxfId="98" priority="2">
      <formula>LEN(TRIM(A2))&gt;0</formula>
    </cfRule>
  </conditionalFormatting>
  <conditionalFormatting sqref="C2:D4">
    <cfRule type="containsBlanks" dxfId="97" priority="1">
      <formula>LEN(TRIM(C2))=0</formula>
    </cfRule>
  </conditionalFormatting>
  <pageMargins left="0.59055118110236227" right="0.59055118110236227" top="0.59055118110236227" bottom="0.39370078740157483" header="0.31496062992125984" footer="0.31496062992125984"/>
  <pageSetup paperSize="9" scale="51" fitToHeight="0" orientation="landscape" cellComments="asDisplayed" r:id="rId1"/>
  <headerFooter>
    <oddHeader>&amp;R&amp;F&amp;A</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C8C2E9A-FD58-40FC-957B-56D8FA37346D}">
          <x14:formula1>
            <xm:f>'選択肢（非表示予定）'!$A$3:$A$6</xm:f>
          </x14:formula1>
          <xm:sqref>E15:E47</xm:sqref>
        </x14:dataValidation>
        <x14:dataValidation type="list" allowBlank="1" showInputMessage="1" showErrorMessage="1" xr:uid="{44FFD747-660D-49FE-8A58-D08E482974F7}">
          <x14:formula1>
            <xm:f>'選択肢（非表示予定）'!$D$3:$D$9</xm:f>
          </x14:formula1>
          <xm:sqref>H15:H47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83DFE-58CF-4EFA-95AF-EF4B021FC616}">
  <sheetPr codeName="Sheet2">
    <tabColor rgb="FFFFFF00"/>
    <pageSetUpPr fitToPage="1"/>
  </sheetPr>
  <dimension ref="A1:AI58"/>
  <sheetViews>
    <sheetView showGridLines="0" zoomScale="85" zoomScaleNormal="85" zoomScaleSheetLayoutView="85" workbookViewId="0">
      <pane ySplit="14" topLeftCell="A15" activePane="bottomLeft" state="frozen"/>
      <selection activeCell="E16" sqref="E16"/>
      <selection pane="bottomLeft" activeCell="J19" sqref="J19"/>
    </sheetView>
  </sheetViews>
  <sheetFormatPr defaultColWidth="8.69921875" defaultRowHeight="12.6" x14ac:dyDescent="0.45"/>
  <cols>
    <col min="1" max="1" width="7.3984375" style="3" customWidth="1"/>
    <col min="2" max="3" width="11.796875" style="2" customWidth="1"/>
    <col min="4" max="4" width="26.5" style="3" customWidth="1"/>
    <col min="5" max="5" width="16.59765625" style="3" customWidth="1"/>
    <col min="6" max="6" width="24.3984375" style="3" customWidth="1"/>
    <col min="7" max="7" width="18.8984375" style="3" customWidth="1"/>
    <col min="8" max="8" width="21.09765625" style="3" customWidth="1"/>
    <col min="9" max="9" width="26.19921875" style="3" customWidth="1"/>
    <col min="10" max="10" width="22.796875" style="3" customWidth="1"/>
    <col min="11" max="11" width="31.796875" style="3" customWidth="1"/>
    <col min="12" max="12" width="15.69921875" style="3" customWidth="1"/>
    <col min="13" max="13" width="18.296875" style="3" customWidth="1"/>
    <col min="14" max="14" width="5.296875" style="3" customWidth="1"/>
    <col min="15" max="16" width="10.8984375" style="3" customWidth="1"/>
    <col min="17" max="17" width="10.8984375" style="4" customWidth="1"/>
    <col min="18" max="18" width="10.8984375" style="3" customWidth="1"/>
    <col min="19" max="20" width="10.8984375" style="4" customWidth="1"/>
    <col min="21" max="21" width="10.8984375" style="1" customWidth="1"/>
    <col min="22" max="29" width="8.69921875" style="1"/>
    <col min="30" max="30" width="11.8984375" style="1" bestFit="1" customWidth="1"/>
    <col min="31" max="16384" width="8.69921875" style="1"/>
  </cols>
  <sheetData>
    <row r="1" spans="1:35" ht="21" customHeight="1" thickBot="1" x14ac:dyDescent="0.5">
      <c r="Q1" s="3"/>
      <c r="T1" s="3"/>
      <c r="U1" s="4"/>
      <c r="V1" s="4"/>
    </row>
    <row r="2" spans="1:35" ht="30.6" customHeight="1" x14ac:dyDescent="0.45">
      <c r="A2" s="359" t="s">
        <v>0</v>
      </c>
      <c r="B2" s="360"/>
      <c r="C2" s="365"/>
      <c r="D2" s="366"/>
      <c r="L2" s="371" t="s">
        <v>210</v>
      </c>
      <c r="M2" s="371"/>
      <c r="N2" s="335"/>
      <c r="O2" s="335"/>
      <c r="Q2" s="3"/>
      <c r="T2" s="3"/>
      <c r="U2" s="4"/>
      <c r="V2" s="4"/>
    </row>
    <row r="3" spans="1:35" ht="30.6" customHeight="1" x14ac:dyDescent="0.45">
      <c r="A3" s="361" t="s">
        <v>142</v>
      </c>
      <c r="B3" s="362"/>
      <c r="C3" s="367"/>
      <c r="D3" s="368"/>
      <c r="L3" s="372"/>
      <c r="M3" s="372"/>
      <c r="N3" s="335"/>
      <c r="O3" s="338"/>
      <c r="Q3" s="3"/>
      <c r="T3" s="3"/>
      <c r="U3" s="4"/>
      <c r="V3" s="4"/>
    </row>
    <row r="4" spans="1:35" ht="30.6" customHeight="1" thickBot="1" x14ac:dyDescent="0.5">
      <c r="A4" s="363" t="s">
        <v>239</v>
      </c>
      <c r="B4" s="364"/>
      <c r="C4" s="369"/>
      <c r="D4" s="370"/>
      <c r="L4" s="372"/>
      <c r="M4" s="372"/>
      <c r="N4" s="335"/>
      <c r="O4" s="339"/>
      <c r="Q4" s="3"/>
      <c r="T4" s="3"/>
      <c r="U4" s="4"/>
      <c r="V4" s="4"/>
    </row>
    <row r="5" spans="1:35" ht="17.399999999999999" customHeight="1" x14ac:dyDescent="0.45">
      <c r="L5" s="372"/>
      <c r="M5" s="372"/>
      <c r="N5" s="335"/>
      <c r="O5" s="339"/>
      <c r="Q5" s="3"/>
      <c r="R5" s="4"/>
      <c r="S5" s="3"/>
      <c r="U5" s="4"/>
    </row>
    <row r="6" spans="1:35" ht="26.25" customHeight="1" x14ac:dyDescent="0.45">
      <c r="A6" s="284" t="s">
        <v>203</v>
      </c>
      <c r="B6" s="6"/>
      <c r="C6" s="6"/>
      <c r="D6" s="7"/>
      <c r="E6" s="7"/>
      <c r="F6" s="7"/>
      <c r="G6" s="7"/>
      <c r="H6" s="7"/>
      <c r="I6" s="7"/>
      <c r="J6" s="7"/>
      <c r="K6" s="7"/>
      <c r="L6" s="372"/>
      <c r="M6" s="372"/>
      <c r="N6" s="335"/>
      <c r="O6" s="335"/>
      <c r="Q6" s="3"/>
      <c r="R6" s="4"/>
      <c r="S6" s="3"/>
      <c r="U6" s="4"/>
    </row>
    <row r="7" spans="1:35" ht="28.2" customHeight="1" x14ac:dyDescent="0.45">
      <c r="A7" s="9"/>
      <c r="B7" s="10" t="s">
        <v>11</v>
      </c>
      <c r="C7" s="12"/>
      <c r="D7" s="13"/>
      <c r="E7" s="13"/>
      <c r="F7" s="13"/>
      <c r="L7" s="372"/>
      <c r="M7" s="372"/>
      <c r="N7" s="337"/>
      <c r="O7" s="337"/>
      <c r="P7" s="1"/>
      <c r="Q7" s="1"/>
      <c r="R7" s="1"/>
      <c r="S7" s="1"/>
      <c r="T7" s="1"/>
    </row>
    <row r="8" spans="1:35" ht="28.2" customHeight="1" x14ac:dyDescent="0.45">
      <c r="A8" s="10" t="s">
        <v>1</v>
      </c>
      <c r="B8" s="14" t="s">
        <v>7</v>
      </c>
      <c r="C8" s="15"/>
      <c r="D8" s="15"/>
      <c r="E8" s="15"/>
      <c r="F8" s="15"/>
      <c r="L8" s="372"/>
      <c r="M8" s="372"/>
      <c r="N8" s="337"/>
      <c r="O8" s="337"/>
      <c r="P8" s="1"/>
      <c r="Q8" s="1"/>
      <c r="R8" s="1"/>
      <c r="S8" s="1"/>
      <c r="T8" s="1"/>
    </row>
    <row r="9" spans="1:35" ht="28.2" customHeight="1" x14ac:dyDescent="0.45">
      <c r="A9" s="10"/>
      <c r="B9" s="16" t="s">
        <v>207</v>
      </c>
      <c r="C9" s="9"/>
      <c r="D9" s="9"/>
      <c r="E9" s="9"/>
      <c r="F9" s="9"/>
      <c r="L9" s="1"/>
      <c r="N9" s="1"/>
      <c r="O9" s="1"/>
      <c r="P9" s="1"/>
      <c r="Q9" s="1"/>
      <c r="R9" s="1"/>
      <c r="S9" s="1"/>
      <c r="T9" s="1"/>
    </row>
    <row r="10" spans="1:35" ht="35.4" customHeight="1" x14ac:dyDescent="0.45">
      <c r="A10" s="10"/>
      <c r="B10" s="9" t="s">
        <v>208</v>
      </c>
      <c r="C10" s="1"/>
      <c r="D10" s="1"/>
      <c r="E10" s="1"/>
      <c r="F10" s="1"/>
      <c r="G10" s="88"/>
      <c r="H10" s="335"/>
      <c r="I10" s="335"/>
      <c r="J10" s="88"/>
      <c r="L10" s="1"/>
      <c r="N10" s="1"/>
      <c r="O10" s="1"/>
      <c r="P10" s="1"/>
      <c r="Q10" s="1"/>
      <c r="R10" s="1"/>
      <c r="S10" s="1"/>
      <c r="T10" s="1"/>
    </row>
    <row r="11" spans="1:35" ht="24.75" customHeight="1" thickBot="1" x14ac:dyDescent="0.5">
      <c r="A11" s="10"/>
      <c r="B11" s="270">
        <f>COUNTA(E20:E49)</f>
        <v>0</v>
      </c>
      <c r="C11" s="17" t="s">
        <v>3</v>
      </c>
      <c r="D11" s="332" t="s">
        <v>189</v>
      </c>
      <c r="E11" s="356" t="s">
        <v>169</v>
      </c>
      <c r="F11" s="356"/>
      <c r="G11" s="105"/>
      <c r="H11" s="105"/>
      <c r="I11" s="105"/>
      <c r="J11" s="105"/>
      <c r="L11" s="106"/>
      <c r="N11" s="106"/>
      <c r="O11" s="337"/>
      <c r="P11" s="1"/>
      <c r="Q11" s="1"/>
      <c r="R11" s="1"/>
      <c r="S11" s="1"/>
      <c r="T11" s="1"/>
    </row>
    <row r="12" spans="1:35" ht="24.75" customHeight="1" x14ac:dyDescent="0.45">
      <c r="A12" s="13"/>
      <c r="B12" s="18"/>
      <c r="C12" s="11"/>
      <c r="D12" s="334" t="s">
        <v>248</v>
      </c>
      <c r="E12" s="13"/>
      <c r="F12" s="13"/>
      <c r="G12" s="13"/>
      <c r="H12" s="13"/>
      <c r="I12" s="13"/>
      <c r="J12" s="13"/>
      <c r="K12" s="13"/>
      <c r="L12" s="13"/>
      <c r="M12" s="13"/>
      <c r="O12" s="107" t="s">
        <v>12</v>
      </c>
      <c r="P12" s="108"/>
      <c r="Q12" s="108"/>
      <c r="R12" s="109"/>
      <c r="S12" s="108"/>
      <c r="T12" s="109"/>
      <c r="U12" s="109"/>
      <c r="V12" s="110"/>
    </row>
    <row r="13" spans="1:35" ht="25.8" customHeight="1" x14ac:dyDescent="0.45">
      <c r="A13" s="343" t="s">
        <v>19</v>
      </c>
      <c r="B13" s="378" t="s">
        <v>249</v>
      </c>
      <c r="C13" s="380" t="s">
        <v>250</v>
      </c>
      <c r="D13" s="345" t="s">
        <v>17</v>
      </c>
      <c r="E13" s="347" t="s">
        <v>18</v>
      </c>
      <c r="F13" s="348"/>
      <c r="G13" s="348"/>
      <c r="H13" s="349"/>
      <c r="I13" s="350" t="s">
        <v>14</v>
      </c>
      <c r="J13" s="375" t="s">
        <v>167</v>
      </c>
      <c r="K13" s="376"/>
      <c r="L13" s="377"/>
      <c r="M13" s="373" t="s">
        <v>238</v>
      </c>
      <c r="N13" s="381" t="s">
        <v>170</v>
      </c>
      <c r="O13" s="383" t="s">
        <v>131</v>
      </c>
      <c r="P13" s="385" t="s">
        <v>135</v>
      </c>
      <c r="Q13" s="385"/>
      <c r="R13" s="385"/>
      <c r="S13" s="386" t="s">
        <v>137</v>
      </c>
      <c r="T13" s="386"/>
      <c r="U13" s="385" t="s">
        <v>132</v>
      </c>
      <c r="V13" s="382" t="s">
        <v>134</v>
      </c>
    </row>
    <row r="14" spans="1:35" s="3" customFormat="1" ht="43.8" customHeight="1" thickBot="1" x14ac:dyDescent="0.5">
      <c r="A14" s="344"/>
      <c r="B14" s="379"/>
      <c r="C14" s="379"/>
      <c r="D14" s="346"/>
      <c r="E14" s="22" t="s">
        <v>20</v>
      </c>
      <c r="F14" s="23" t="s">
        <v>21</v>
      </c>
      <c r="G14" s="24" t="s">
        <v>145</v>
      </c>
      <c r="H14" s="50" t="s">
        <v>22</v>
      </c>
      <c r="I14" s="351"/>
      <c r="J14" s="22" t="s">
        <v>221</v>
      </c>
      <c r="K14" s="104" t="s">
        <v>222</v>
      </c>
      <c r="L14" s="102" t="s">
        <v>23</v>
      </c>
      <c r="M14" s="374"/>
      <c r="N14" s="381"/>
      <c r="O14" s="384"/>
      <c r="P14" s="100" t="s">
        <v>43</v>
      </c>
      <c r="Q14" s="100" t="s">
        <v>106</v>
      </c>
      <c r="R14" s="100" t="s">
        <v>133</v>
      </c>
      <c r="S14" s="100" t="s">
        <v>42</v>
      </c>
      <c r="T14" s="100" t="s">
        <v>136</v>
      </c>
      <c r="U14" s="385"/>
      <c r="V14" s="382"/>
      <c r="Z14" s="1"/>
      <c r="AA14" s="1"/>
      <c r="AB14" s="1"/>
      <c r="AC14" s="1"/>
      <c r="AD14" s="1"/>
      <c r="AE14" s="1"/>
      <c r="AF14" s="1"/>
      <c r="AG14" s="1"/>
      <c r="AH14" s="1"/>
      <c r="AI14" s="1"/>
    </row>
    <row r="15" spans="1:35" s="5" customFormat="1" ht="34.799999999999997" customHeight="1" x14ac:dyDescent="0.2">
      <c r="A15" s="322" t="s">
        <v>216</v>
      </c>
      <c r="B15" s="336" t="s">
        <v>251</v>
      </c>
      <c r="C15" s="336"/>
      <c r="D15" s="297" t="s">
        <v>215</v>
      </c>
      <c r="E15" s="297">
        <v>999991</v>
      </c>
      <c r="F15" s="298" t="s">
        <v>4</v>
      </c>
      <c r="G15" s="299" t="s">
        <v>165</v>
      </c>
      <c r="H15" s="300" t="str">
        <f>IF(G15="","",VLOOKUP(G15,'選択肢（非表示予定）'!$A$10:$B$11,2,0))</f>
        <v>短期組合員</v>
      </c>
      <c r="I15" s="301">
        <v>45382</v>
      </c>
      <c r="J15" s="302" t="s">
        <v>49</v>
      </c>
      <c r="K15" s="303" t="s">
        <v>49</v>
      </c>
      <c r="L15" s="304" t="str">
        <f>IF(K15="","",VLOOKUP(K15,'選択肢（非表示予定）'!$G$3:$H$11,2,0))</f>
        <v>喪失</v>
      </c>
      <c r="M15" s="306"/>
      <c r="N15" s="271">
        <f t="shared" ref="N15:N49" si="0">COUNTIF($F$15:$F$49,F15)</f>
        <v>1</v>
      </c>
      <c r="O15" s="263"/>
      <c r="P15" s="264"/>
      <c r="Q15" s="264"/>
      <c r="R15" s="264"/>
      <c r="S15" s="264"/>
      <c r="T15" s="264"/>
      <c r="U15" s="264"/>
      <c r="V15" s="265"/>
      <c r="Z15" s="1"/>
      <c r="AA15" s="1"/>
      <c r="AB15" s="1"/>
      <c r="AC15" s="1"/>
      <c r="AD15" s="1"/>
      <c r="AE15" s="1"/>
      <c r="AF15" s="1"/>
      <c r="AG15" s="1"/>
      <c r="AH15" s="1"/>
      <c r="AI15" s="1"/>
    </row>
    <row r="16" spans="1:35" s="5" customFormat="1" ht="34.799999999999997" customHeight="1" x14ac:dyDescent="0.2">
      <c r="A16" s="322" t="s">
        <v>226</v>
      </c>
      <c r="B16" s="336" t="s">
        <v>251</v>
      </c>
      <c r="C16" s="336"/>
      <c r="D16" s="297" t="s">
        <v>215</v>
      </c>
      <c r="E16" s="297">
        <v>999992</v>
      </c>
      <c r="F16" s="298" t="s">
        <v>217</v>
      </c>
      <c r="G16" s="299" t="s">
        <v>165</v>
      </c>
      <c r="H16" s="305" t="str">
        <f>IF(G16="","",VLOOKUP(G16,'選択肢（非表示予定）'!$A$10:$B$11,2,0))</f>
        <v>短期組合員</v>
      </c>
      <c r="I16" s="301">
        <v>45382</v>
      </c>
      <c r="J16" s="302" t="s">
        <v>200</v>
      </c>
      <c r="K16" s="303" t="s">
        <v>200</v>
      </c>
      <c r="L16" s="304" t="str">
        <f>IF(K16="","",VLOOKUP(K16,'選択肢（非表示予定）'!$G$3:$H$11,2,0))</f>
        <v>喪失</v>
      </c>
      <c r="M16" s="307" t="s">
        <v>225</v>
      </c>
      <c r="N16" s="271">
        <f t="shared" si="0"/>
        <v>1</v>
      </c>
      <c r="O16" s="263"/>
      <c r="P16" s="264"/>
      <c r="Q16" s="264"/>
      <c r="R16" s="264"/>
      <c r="S16" s="264"/>
      <c r="T16" s="264"/>
      <c r="U16" s="264"/>
      <c r="V16" s="265"/>
      <c r="Z16" s="1"/>
      <c r="AA16" s="1"/>
      <c r="AB16" s="1"/>
      <c r="AC16" s="1"/>
      <c r="AD16" s="1"/>
      <c r="AE16" s="1"/>
      <c r="AF16" s="1"/>
      <c r="AG16" s="1"/>
      <c r="AH16" s="1"/>
      <c r="AI16" s="1"/>
    </row>
    <row r="17" spans="1:35" s="5" customFormat="1" ht="34.799999999999997" customHeight="1" x14ac:dyDescent="0.2">
      <c r="A17" s="322" t="s">
        <v>227</v>
      </c>
      <c r="B17" s="336" t="s">
        <v>251</v>
      </c>
      <c r="C17" s="336"/>
      <c r="D17" s="297" t="s">
        <v>215</v>
      </c>
      <c r="E17" s="297">
        <v>999993</v>
      </c>
      <c r="F17" s="298" t="s">
        <v>218</v>
      </c>
      <c r="G17" s="299" t="s">
        <v>165</v>
      </c>
      <c r="H17" s="305" t="str">
        <f>IF(G17="","",VLOOKUP(G17,'選択肢（非表示予定）'!$A$10:$B$11,2,0))</f>
        <v>短期組合員</v>
      </c>
      <c r="I17" s="301">
        <v>45382</v>
      </c>
      <c r="J17" s="302" t="s">
        <v>223</v>
      </c>
      <c r="K17" s="303" t="s">
        <v>224</v>
      </c>
      <c r="L17" s="304" t="str">
        <f>IF(K17="","",VLOOKUP(K17,'選択肢（非表示予定）'!$G$3:$H$11,2,0))</f>
        <v>短期組合員</v>
      </c>
      <c r="M17" s="307" t="s">
        <v>237</v>
      </c>
      <c r="N17" s="271">
        <f t="shared" si="0"/>
        <v>1</v>
      </c>
      <c r="O17" s="263"/>
      <c r="P17" s="264"/>
      <c r="Q17" s="264"/>
      <c r="R17" s="264"/>
      <c r="S17" s="264"/>
      <c r="T17" s="264"/>
      <c r="U17" s="264"/>
      <c r="V17" s="265"/>
      <c r="Z17" s="1"/>
      <c r="AA17" s="1"/>
      <c r="AB17" s="1"/>
      <c r="AC17" s="1"/>
      <c r="AD17" s="1"/>
      <c r="AE17" s="1"/>
      <c r="AF17" s="1"/>
      <c r="AG17" s="1"/>
      <c r="AH17" s="1"/>
      <c r="AI17" s="1"/>
    </row>
    <row r="18" spans="1:35" s="5" customFormat="1" ht="34.799999999999997" customHeight="1" x14ac:dyDescent="0.2">
      <c r="A18" s="322" t="s">
        <v>228</v>
      </c>
      <c r="B18" s="336" t="s">
        <v>251</v>
      </c>
      <c r="C18" s="336"/>
      <c r="D18" s="297" t="s">
        <v>215</v>
      </c>
      <c r="E18" s="297">
        <v>999994</v>
      </c>
      <c r="F18" s="298" t="s">
        <v>219</v>
      </c>
      <c r="G18" s="299" t="s">
        <v>165</v>
      </c>
      <c r="H18" s="305" t="str">
        <f>IF(G18="","",VLOOKUP(G18,'選択肢（非表示予定）'!$A$10:$B$11,2,0))</f>
        <v>短期組合員</v>
      </c>
      <c r="I18" s="301">
        <v>45382</v>
      </c>
      <c r="J18" s="302" t="s">
        <v>211</v>
      </c>
      <c r="K18" s="303" t="s">
        <v>209</v>
      </c>
      <c r="L18" s="304" t="str">
        <f>IF(K18="","",VLOOKUP(K18,'選択肢（非表示予定）'!$G$3:$H$11,2,0))</f>
        <v>喪失</v>
      </c>
      <c r="M18" s="308"/>
      <c r="N18" s="271">
        <f t="shared" si="0"/>
        <v>1</v>
      </c>
      <c r="O18" s="263"/>
      <c r="P18" s="264"/>
      <c r="Q18" s="264"/>
      <c r="R18" s="264"/>
      <c r="S18" s="264"/>
      <c r="T18" s="264"/>
      <c r="U18" s="264"/>
      <c r="V18" s="265"/>
      <c r="Z18" s="1"/>
      <c r="AA18" s="1"/>
      <c r="AB18" s="1"/>
      <c r="AC18" s="1"/>
      <c r="AD18" s="1"/>
      <c r="AE18" s="1"/>
      <c r="AF18" s="1"/>
      <c r="AG18" s="1"/>
      <c r="AH18" s="1"/>
      <c r="AI18" s="1"/>
    </row>
    <row r="19" spans="1:35" s="5" customFormat="1" ht="34.799999999999997" customHeight="1" x14ac:dyDescent="0.2">
      <c r="A19" s="322" t="s">
        <v>229</v>
      </c>
      <c r="B19" s="336" t="s">
        <v>251</v>
      </c>
      <c r="C19" s="336"/>
      <c r="D19" s="297" t="s">
        <v>215</v>
      </c>
      <c r="E19" s="297">
        <v>999995</v>
      </c>
      <c r="F19" s="298" t="s">
        <v>220</v>
      </c>
      <c r="G19" s="299" t="s">
        <v>168</v>
      </c>
      <c r="H19" s="305" t="str">
        <f>IF(G19="","",VLOOKUP(G19,'選択肢（非表示予定）'!$A$10:$B$11,2,0))</f>
        <v>短期組合員</v>
      </c>
      <c r="I19" s="301">
        <v>45382</v>
      </c>
      <c r="J19" s="302" t="s">
        <v>113</v>
      </c>
      <c r="K19" s="303" t="s">
        <v>224</v>
      </c>
      <c r="L19" s="304" t="str">
        <f>IF(K19="","",VLOOKUP(K19,'選択肢（非表示予定）'!$G$3:$H$11,2,0))</f>
        <v>短期組合員</v>
      </c>
      <c r="M19" s="307" t="s">
        <v>243</v>
      </c>
      <c r="N19" s="271">
        <f t="shared" si="0"/>
        <v>1</v>
      </c>
      <c r="O19" s="263"/>
      <c r="P19" s="264"/>
      <c r="Q19" s="264"/>
      <c r="R19" s="264"/>
      <c r="S19" s="264"/>
      <c r="T19" s="264"/>
      <c r="U19" s="264"/>
      <c r="V19" s="265"/>
      <c r="Z19" s="1"/>
      <c r="AA19" s="1"/>
      <c r="AB19" s="1"/>
      <c r="AC19" s="1"/>
      <c r="AD19" s="1"/>
      <c r="AE19" s="1"/>
      <c r="AF19" s="1"/>
      <c r="AG19" s="1"/>
      <c r="AH19" s="1"/>
      <c r="AI19" s="1"/>
    </row>
    <row r="20" spans="1:35" s="5" customFormat="1" ht="34.799999999999997" customHeight="1" x14ac:dyDescent="0.2">
      <c r="A20" s="19">
        <v>1</v>
      </c>
      <c r="B20" s="340"/>
      <c r="C20" s="341"/>
      <c r="D20" s="20"/>
      <c r="E20" s="20"/>
      <c r="F20" s="237"/>
      <c r="G20" s="47"/>
      <c r="H20" s="116" t="str">
        <f>IF(G20="","",VLOOKUP(G20,'選択肢（非表示予定）'!$A$10:$B$11,2,0))</f>
        <v/>
      </c>
      <c r="I20" s="84"/>
      <c r="J20" s="238"/>
      <c r="K20" s="285"/>
      <c r="L20" s="117" t="str">
        <f>IF(K20="","",VLOOKUP(K20,'選択肢（非表示予定）'!$G$3:$H$11,2,0))</f>
        <v/>
      </c>
      <c r="M20" s="20"/>
      <c r="N20" s="271">
        <f t="shared" si="0"/>
        <v>0</v>
      </c>
      <c r="O20" s="239"/>
      <c r="P20" s="240"/>
      <c r="Q20" s="240"/>
      <c r="R20" s="240"/>
      <c r="S20" s="240"/>
      <c r="T20" s="240"/>
      <c r="U20" s="240"/>
      <c r="V20" s="241"/>
      <c r="Z20" s="1"/>
      <c r="AA20" s="1"/>
      <c r="AB20" s="1"/>
      <c r="AC20" s="1"/>
      <c r="AD20" s="1"/>
      <c r="AE20" s="1"/>
      <c r="AF20" s="1"/>
      <c r="AG20" s="1"/>
      <c r="AH20" s="1"/>
      <c r="AI20" s="1"/>
    </row>
    <row r="21" spans="1:35" s="5" customFormat="1" ht="34.799999999999997" customHeight="1" x14ac:dyDescent="0.2">
      <c r="A21" s="19">
        <v>2</v>
      </c>
      <c r="B21" s="340"/>
      <c r="C21" s="340"/>
      <c r="D21" s="20"/>
      <c r="E21" s="20"/>
      <c r="F21" s="237"/>
      <c r="G21" s="47"/>
      <c r="H21" s="116" t="str">
        <f>IF(G21="","",VLOOKUP(G21,'選択肢（非表示予定）'!$A$10:$B$11,2,0))</f>
        <v/>
      </c>
      <c r="I21" s="84"/>
      <c r="J21" s="238"/>
      <c r="K21" s="285"/>
      <c r="L21" s="117" t="str">
        <f>IF(K21="","",VLOOKUP(K21,'選択肢（非表示予定）'!$G$3:$H$11,2,0))</f>
        <v/>
      </c>
      <c r="M21" s="20"/>
      <c r="N21" s="271">
        <f t="shared" si="0"/>
        <v>0</v>
      </c>
      <c r="O21" s="239"/>
      <c r="P21" s="240"/>
      <c r="Q21" s="240"/>
      <c r="R21" s="240"/>
      <c r="S21" s="240"/>
      <c r="T21" s="240"/>
      <c r="U21" s="240"/>
      <c r="V21" s="241"/>
      <c r="Z21" s="1"/>
      <c r="AA21" s="1"/>
      <c r="AB21" s="1"/>
      <c r="AC21" s="1"/>
      <c r="AD21" s="1"/>
      <c r="AE21" s="1"/>
      <c r="AF21" s="1"/>
      <c r="AG21" s="1"/>
      <c r="AH21" s="1"/>
      <c r="AI21" s="1"/>
    </row>
    <row r="22" spans="1:35" s="5" customFormat="1" ht="34.799999999999997" customHeight="1" x14ac:dyDescent="0.2">
      <c r="A22" s="19">
        <v>3</v>
      </c>
      <c r="B22" s="340"/>
      <c r="C22" s="340"/>
      <c r="D22" s="20"/>
      <c r="E22" s="20"/>
      <c r="F22" s="237"/>
      <c r="G22" s="46"/>
      <c r="H22" s="116" t="str">
        <f>IF(G22="","",VLOOKUP(G22,'選択肢（非表示予定）'!$A$10:$B$11,2,0))</f>
        <v/>
      </c>
      <c r="I22" s="84"/>
      <c r="J22" s="238"/>
      <c r="K22" s="285"/>
      <c r="L22" s="117" t="str">
        <f>IF(K22="","",VLOOKUP(K22,'選択肢（非表示予定）'!$G$3:$H$11,2,0))</f>
        <v/>
      </c>
      <c r="M22" s="20"/>
      <c r="N22" s="271">
        <f t="shared" si="0"/>
        <v>0</v>
      </c>
      <c r="O22" s="239"/>
      <c r="P22" s="240"/>
      <c r="Q22" s="240"/>
      <c r="R22" s="240"/>
      <c r="S22" s="240"/>
      <c r="T22" s="240"/>
      <c r="U22" s="240"/>
      <c r="V22" s="241"/>
      <c r="Z22" s="1"/>
      <c r="AA22" s="1"/>
      <c r="AB22" s="1"/>
      <c r="AC22" s="1"/>
      <c r="AD22" s="1"/>
      <c r="AE22" s="1"/>
      <c r="AF22" s="1"/>
      <c r="AG22" s="1"/>
      <c r="AH22" s="1"/>
      <c r="AI22" s="1"/>
    </row>
    <row r="23" spans="1:35" s="5" customFormat="1" ht="34.799999999999997" customHeight="1" x14ac:dyDescent="0.2">
      <c r="A23" s="19">
        <v>4</v>
      </c>
      <c r="B23" s="340"/>
      <c r="C23" s="340"/>
      <c r="D23" s="20"/>
      <c r="E23" s="20"/>
      <c r="F23" s="237"/>
      <c r="G23" s="46"/>
      <c r="H23" s="116" t="str">
        <f>IF(G23="","",VLOOKUP(G23,'選択肢（非表示予定）'!$A$10:$B$11,2,0))</f>
        <v/>
      </c>
      <c r="I23" s="84"/>
      <c r="J23" s="238"/>
      <c r="K23" s="285"/>
      <c r="L23" s="117" t="str">
        <f>IF(K23="","",VLOOKUP(K23,'選択肢（非表示予定）'!$G$3:$H$11,2,0))</f>
        <v/>
      </c>
      <c r="M23" s="20"/>
      <c r="N23" s="271">
        <f t="shared" si="0"/>
        <v>0</v>
      </c>
      <c r="O23" s="239"/>
      <c r="P23" s="240"/>
      <c r="Q23" s="240"/>
      <c r="R23" s="240"/>
      <c r="S23" s="240"/>
      <c r="T23" s="240"/>
      <c r="U23" s="240"/>
      <c r="V23" s="241"/>
      <c r="Z23" s="1"/>
      <c r="AA23" s="1"/>
      <c r="AB23" s="1"/>
      <c r="AC23" s="1"/>
      <c r="AD23" s="1"/>
      <c r="AE23" s="1"/>
      <c r="AF23" s="1"/>
      <c r="AG23" s="1"/>
      <c r="AH23" s="1"/>
      <c r="AI23" s="1"/>
    </row>
    <row r="24" spans="1:35" s="5" customFormat="1" ht="34.799999999999997" customHeight="1" x14ac:dyDescent="0.2">
      <c r="A24" s="19">
        <v>5</v>
      </c>
      <c r="B24" s="340"/>
      <c r="C24" s="340"/>
      <c r="D24" s="20"/>
      <c r="E24" s="20"/>
      <c r="F24" s="237"/>
      <c r="G24" s="46"/>
      <c r="H24" s="116" t="str">
        <f>IF(G24="","",VLOOKUP(G24,'選択肢（非表示予定）'!$A$10:$B$11,2,0))</f>
        <v/>
      </c>
      <c r="I24" s="84"/>
      <c r="J24" s="238"/>
      <c r="K24" s="285"/>
      <c r="L24" s="117" t="str">
        <f>IF(K24="","",VLOOKUP(K24,'選択肢（非表示予定）'!$G$3:$H$11,2,0))</f>
        <v/>
      </c>
      <c r="M24" s="20"/>
      <c r="N24" s="271">
        <f t="shared" si="0"/>
        <v>0</v>
      </c>
      <c r="O24" s="239"/>
      <c r="P24" s="240"/>
      <c r="Q24" s="240"/>
      <c r="R24" s="240"/>
      <c r="S24" s="240"/>
      <c r="T24" s="240"/>
      <c r="U24" s="240"/>
      <c r="V24" s="241"/>
      <c r="Z24" s="1"/>
      <c r="AA24" s="1"/>
      <c r="AB24" s="1"/>
      <c r="AC24" s="1"/>
      <c r="AD24" s="1"/>
      <c r="AE24" s="1"/>
      <c r="AF24" s="1"/>
      <c r="AG24" s="1"/>
      <c r="AH24" s="1"/>
      <c r="AI24" s="1"/>
    </row>
    <row r="25" spans="1:35" s="5" customFormat="1" ht="34.799999999999997" customHeight="1" x14ac:dyDescent="0.2">
      <c r="A25" s="19">
        <v>6</v>
      </c>
      <c r="B25" s="340"/>
      <c r="C25" s="340"/>
      <c r="D25" s="20"/>
      <c r="E25" s="20"/>
      <c r="F25" s="237"/>
      <c r="G25" s="46"/>
      <c r="H25" s="116" t="str">
        <f>IF(G25="","",VLOOKUP(G25,'選択肢（非表示予定）'!$A$10:$B$11,2,0))</f>
        <v/>
      </c>
      <c r="I25" s="84"/>
      <c r="J25" s="238"/>
      <c r="K25" s="285"/>
      <c r="L25" s="117" t="str">
        <f>IF(K25="","",VLOOKUP(K25,'選択肢（非表示予定）'!$G$3:$H$11,2,0))</f>
        <v/>
      </c>
      <c r="M25" s="20"/>
      <c r="N25" s="271">
        <f t="shared" si="0"/>
        <v>0</v>
      </c>
      <c r="O25" s="239"/>
      <c r="P25" s="240"/>
      <c r="Q25" s="240"/>
      <c r="R25" s="240"/>
      <c r="S25" s="240"/>
      <c r="T25" s="240"/>
      <c r="U25" s="240"/>
      <c r="V25" s="241"/>
      <c r="Z25" s="1"/>
      <c r="AA25" s="1"/>
      <c r="AB25" s="1"/>
      <c r="AC25" s="1"/>
      <c r="AD25" s="1"/>
      <c r="AE25" s="1"/>
      <c r="AF25" s="1"/>
      <c r="AG25" s="1"/>
      <c r="AH25" s="1"/>
      <c r="AI25" s="1"/>
    </row>
    <row r="26" spans="1:35" s="5" customFormat="1" ht="34.799999999999997" customHeight="1" x14ac:dyDescent="0.2">
      <c r="A26" s="19">
        <v>7</v>
      </c>
      <c r="B26" s="340"/>
      <c r="C26" s="340"/>
      <c r="D26" s="20"/>
      <c r="E26" s="20"/>
      <c r="F26" s="237"/>
      <c r="G26" s="46"/>
      <c r="H26" s="116" t="str">
        <f>IF(G26="","",VLOOKUP(G26,'選択肢（非表示予定）'!$A$10:$B$11,2,0))</f>
        <v/>
      </c>
      <c r="I26" s="84"/>
      <c r="J26" s="238"/>
      <c r="K26" s="285"/>
      <c r="L26" s="117" t="str">
        <f>IF(K26="","",VLOOKUP(K26,'選択肢（非表示予定）'!$G$3:$H$11,2,0))</f>
        <v/>
      </c>
      <c r="M26" s="20"/>
      <c r="N26" s="271">
        <f t="shared" si="0"/>
        <v>0</v>
      </c>
      <c r="O26" s="239"/>
      <c r="P26" s="240"/>
      <c r="Q26" s="240"/>
      <c r="R26" s="240"/>
      <c r="S26" s="240"/>
      <c r="T26" s="240"/>
      <c r="U26" s="240"/>
      <c r="V26" s="241"/>
      <c r="Z26" s="1"/>
      <c r="AA26" s="1"/>
      <c r="AB26" s="1"/>
      <c r="AC26" s="1"/>
      <c r="AD26" s="1"/>
      <c r="AE26" s="1"/>
      <c r="AF26" s="1"/>
      <c r="AG26" s="1"/>
      <c r="AH26" s="1"/>
      <c r="AI26" s="1"/>
    </row>
    <row r="27" spans="1:35" s="5" customFormat="1" ht="34.799999999999997" customHeight="1" x14ac:dyDescent="0.2">
      <c r="A27" s="19">
        <v>8</v>
      </c>
      <c r="B27" s="340"/>
      <c r="C27" s="340"/>
      <c r="D27" s="20"/>
      <c r="E27" s="20"/>
      <c r="F27" s="237"/>
      <c r="G27" s="46"/>
      <c r="H27" s="116" t="str">
        <f>IF(G27="","",VLOOKUP(G27,'選択肢（非表示予定）'!$A$10:$B$11,2,0))</f>
        <v/>
      </c>
      <c r="I27" s="84"/>
      <c r="J27" s="238"/>
      <c r="K27" s="285"/>
      <c r="L27" s="117" t="str">
        <f>IF(K27="","",VLOOKUP(K27,'選択肢（非表示予定）'!$G$3:$H$11,2,0))</f>
        <v/>
      </c>
      <c r="M27" s="20"/>
      <c r="N27" s="271">
        <f t="shared" si="0"/>
        <v>0</v>
      </c>
      <c r="O27" s="239"/>
      <c r="P27" s="240"/>
      <c r="Q27" s="240"/>
      <c r="R27" s="240"/>
      <c r="S27" s="240"/>
      <c r="T27" s="240"/>
      <c r="U27" s="240"/>
      <c r="V27" s="241"/>
      <c r="Z27" s="1"/>
      <c r="AA27" s="1"/>
      <c r="AB27" s="1"/>
      <c r="AC27" s="1"/>
      <c r="AD27" s="1"/>
      <c r="AE27" s="1"/>
      <c r="AF27" s="1"/>
      <c r="AG27" s="1"/>
      <c r="AH27" s="1"/>
      <c r="AI27" s="1"/>
    </row>
    <row r="28" spans="1:35" s="5" customFormat="1" ht="34.799999999999997" customHeight="1" x14ac:dyDescent="0.2">
      <c r="A28" s="19">
        <v>9</v>
      </c>
      <c r="B28" s="340"/>
      <c r="C28" s="340"/>
      <c r="D28" s="20"/>
      <c r="E28" s="20"/>
      <c r="F28" s="237"/>
      <c r="G28" s="46"/>
      <c r="H28" s="116" t="str">
        <f>IF(G28="","",VLOOKUP(G28,'選択肢（非表示予定）'!$A$10:$B$11,2,0))</f>
        <v/>
      </c>
      <c r="I28" s="84"/>
      <c r="J28" s="238"/>
      <c r="K28" s="285"/>
      <c r="L28" s="117" t="str">
        <f>IF(K28="","",VLOOKUP(K28,'選択肢（非表示予定）'!$G$3:$H$11,2,0))</f>
        <v/>
      </c>
      <c r="M28" s="20"/>
      <c r="N28" s="271">
        <f t="shared" si="0"/>
        <v>0</v>
      </c>
      <c r="O28" s="239"/>
      <c r="P28" s="240"/>
      <c r="Q28" s="240"/>
      <c r="R28" s="240"/>
      <c r="S28" s="240"/>
      <c r="T28" s="240"/>
      <c r="U28" s="240"/>
      <c r="V28" s="241"/>
      <c r="Z28" s="1"/>
      <c r="AA28" s="1"/>
      <c r="AB28" s="1"/>
      <c r="AC28" s="1"/>
      <c r="AD28" s="1"/>
      <c r="AE28" s="1"/>
      <c r="AF28" s="1"/>
      <c r="AG28" s="1"/>
      <c r="AH28" s="1"/>
      <c r="AI28" s="1"/>
    </row>
    <row r="29" spans="1:35" s="5" customFormat="1" ht="34.799999999999997" customHeight="1" x14ac:dyDescent="0.2">
      <c r="A29" s="19">
        <v>10</v>
      </c>
      <c r="B29" s="340"/>
      <c r="C29" s="340"/>
      <c r="D29" s="20"/>
      <c r="E29" s="20"/>
      <c r="F29" s="237"/>
      <c r="G29" s="46"/>
      <c r="H29" s="116" t="str">
        <f>IF(G29="","",VLOOKUP(G29,'選択肢（非表示予定）'!$A$10:$B$11,2,0))</f>
        <v/>
      </c>
      <c r="I29" s="84"/>
      <c r="J29" s="238"/>
      <c r="K29" s="285"/>
      <c r="L29" s="117" t="str">
        <f>IF(K29="","",VLOOKUP(K29,'選択肢（非表示予定）'!$G$3:$H$11,2,0))</f>
        <v/>
      </c>
      <c r="M29" s="20"/>
      <c r="N29" s="271">
        <f t="shared" si="0"/>
        <v>0</v>
      </c>
      <c r="O29" s="239"/>
      <c r="P29" s="240"/>
      <c r="Q29" s="240"/>
      <c r="R29" s="240"/>
      <c r="S29" s="240"/>
      <c r="T29" s="240"/>
      <c r="U29" s="240"/>
      <c r="V29" s="241"/>
      <c r="Z29" s="1"/>
      <c r="AA29" s="1"/>
      <c r="AB29" s="1"/>
      <c r="AC29" s="1"/>
      <c r="AD29" s="1"/>
      <c r="AE29" s="1"/>
      <c r="AF29" s="1"/>
      <c r="AG29" s="1"/>
      <c r="AH29" s="1"/>
      <c r="AI29" s="1"/>
    </row>
    <row r="30" spans="1:35" s="5" customFormat="1" ht="34.799999999999997" customHeight="1" x14ac:dyDescent="0.2">
      <c r="A30" s="19">
        <v>11</v>
      </c>
      <c r="B30" s="340"/>
      <c r="C30" s="340"/>
      <c r="D30" s="20"/>
      <c r="E30" s="20"/>
      <c r="F30" s="237"/>
      <c r="G30" s="46"/>
      <c r="H30" s="116" t="str">
        <f>IF(G30="","",VLOOKUP(G30,'選択肢（非表示予定）'!$A$10:$B$11,2,0))</f>
        <v/>
      </c>
      <c r="I30" s="84"/>
      <c r="J30" s="238"/>
      <c r="K30" s="285"/>
      <c r="L30" s="117" t="str">
        <f>IF(K30="","",VLOOKUP(K30,'選択肢（非表示予定）'!$G$3:$H$11,2,0))</f>
        <v/>
      </c>
      <c r="M30" s="20"/>
      <c r="N30" s="271">
        <f t="shared" si="0"/>
        <v>0</v>
      </c>
      <c r="O30" s="239"/>
      <c r="P30" s="240"/>
      <c r="Q30" s="240"/>
      <c r="R30" s="240"/>
      <c r="S30" s="240"/>
      <c r="T30" s="240"/>
      <c r="U30" s="240"/>
      <c r="V30" s="241"/>
      <c r="Z30" s="1"/>
      <c r="AA30" s="1"/>
      <c r="AB30" s="1"/>
      <c r="AC30" s="1"/>
      <c r="AD30" s="1"/>
      <c r="AE30" s="1"/>
      <c r="AF30" s="1"/>
      <c r="AG30" s="1"/>
      <c r="AH30" s="1"/>
      <c r="AI30" s="1"/>
    </row>
    <row r="31" spans="1:35" s="5" customFormat="1" ht="34.799999999999997" customHeight="1" x14ac:dyDescent="0.2">
      <c r="A31" s="19">
        <v>12</v>
      </c>
      <c r="B31" s="340"/>
      <c r="C31" s="340"/>
      <c r="D31" s="20"/>
      <c r="E31" s="20"/>
      <c r="F31" s="237"/>
      <c r="G31" s="46"/>
      <c r="H31" s="116" t="str">
        <f>IF(G31="","",VLOOKUP(G31,'選択肢（非表示予定）'!$A$10:$B$11,2,0))</f>
        <v/>
      </c>
      <c r="I31" s="84"/>
      <c r="J31" s="238"/>
      <c r="K31" s="285"/>
      <c r="L31" s="117" t="str">
        <f>IF(K31="","",VLOOKUP(K31,'選択肢（非表示予定）'!$G$3:$H$11,2,0))</f>
        <v/>
      </c>
      <c r="M31" s="20"/>
      <c r="N31" s="271">
        <f t="shared" si="0"/>
        <v>0</v>
      </c>
      <c r="O31" s="239"/>
      <c r="P31" s="240"/>
      <c r="Q31" s="240"/>
      <c r="R31" s="240"/>
      <c r="S31" s="240"/>
      <c r="T31" s="240"/>
      <c r="U31" s="240"/>
      <c r="V31" s="241"/>
      <c r="Z31" s="1"/>
      <c r="AA31" s="1"/>
      <c r="AB31" s="1"/>
      <c r="AC31" s="1"/>
      <c r="AD31" s="1"/>
      <c r="AE31" s="1"/>
      <c r="AF31" s="1"/>
      <c r="AG31" s="1"/>
      <c r="AH31" s="1"/>
      <c r="AI31" s="1"/>
    </row>
    <row r="32" spans="1:35" s="5" customFormat="1" ht="34.799999999999997" customHeight="1" x14ac:dyDescent="0.2">
      <c r="A32" s="19">
        <v>13</v>
      </c>
      <c r="B32" s="340"/>
      <c r="C32" s="340"/>
      <c r="D32" s="20"/>
      <c r="E32" s="20"/>
      <c r="F32" s="237"/>
      <c r="G32" s="46"/>
      <c r="H32" s="116" t="str">
        <f>IF(G32="","",VLOOKUP(G32,'選択肢（非表示予定）'!$A$10:$B$11,2,0))</f>
        <v/>
      </c>
      <c r="I32" s="84"/>
      <c r="J32" s="238"/>
      <c r="K32" s="285"/>
      <c r="L32" s="117" t="str">
        <f>IF(K32="","",VLOOKUP(K32,'選択肢（非表示予定）'!$G$3:$H$11,2,0))</f>
        <v/>
      </c>
      <c r="M32" s="20"/>
      <c r="N32" s="271">
        <f t="shared" si="0"/>
        <v>0</v>
      </c>
      <c r="O32" s="239"/>
      <c r="P32" s="240"/>
      <c r="Q32" s="240"/>
      <c r="R32" s="240"/>
      <c r="S32" s="240"/>
      <c r="T32" s="240"/>
      <c r="U32" s="240"/>
      <c r="V32" s="241"/>
      <c r="Z32" s="1"/>
      <c r="AA32" s="1"/>
      <c r="AB32" s="1"/>
      <c r="AC32" s="1"/>
      <c r="AD32" s="1"/>
      <c r="AE32" s="1"/>
      <c r="AF32" s="1"/>
      <c r="AG32" s="1"/>
      <c r="AH32" s="1"/>
      <c r="AI32" s="1"/>
    </row>
    <row r="33" spans="1:35" s="5" customFormat="1" ht="34.799999999999997" customHeight="1" x14ac:dyDescent="0.2">
      <c r="A33" s="19">
        <v>14</v>
      </c>
      <c r="B33" s="340"/>
      <c r="C33" s="340"/>
      <c r="D33" s="20"/>
      <c r="E33" s="20"/>
      <c r="F33" s="237"/>
      <c r="G33" s="46"/>
      <c r="H33" s="116" t="str">
        <f>IF(G33="","",VLOOKUP(G33,'選択肢（非表示予定）'!$A$10:$B$11,2,0))</f>
        <v/>
      </c>
      <c r="I33" s="84"/>
      <c r="J33" s="238"/>
      <c r="K33" s="285"/>
      <c r="L33" s="117" t="str">
        <f>IF(K33="","",VLOOKUP(K33,'選択肢（非表示予定）'!$G$3:$H$11,2,0))</f>
        <v/>
      </c>
      <c r="M33" s="20"/>
      <c r="N33" s="271">
        <f t="shared" si="0"/>
        <v>0</v>
      </c>
      <c r="O33" s="239"/>
      <c r="P33" s="240"/>
      <c r="Q33" s="240"/>
      <c r="R33" s="240"/>
      <c r="S33" s="240"/>
      <c r="T33" s="240"/>
      <c r="U33" s="240"/>
      <c r="V33" s="241"/>
      <c r="Z33" s="1"/>
      <c r="AA33" s="1"/>
      <c r="AB33" s="1"/>
      <c r="AC33" s="1"/>
      <c r="AD33" s="1"/>
      <c r="AE33" s="1"/>
      <c r="AF33" s="1"/>
      <c r="AG33" s="1"/>
      <c r="AH33" s="1"/>
      <c r="AI33" s="1"/>
    </row>
    <row r="34" spans="1:35" s="5" customFormat="1" ht="34.799999999999997" customHeight="1" x14ac:dyDescent="0.2">
      <c r="A34" s="19">
        <v>15</v>
      </c>
      <c r="B34" s="340"/>
      <c r="C34" s="340"/>
      <c r="D34" s="20"/>
      <c r="E34" s="20"/>
      <c r="F34" s="237"/>
      <c r="G34" s="46"/>
      <c r="H34" s="116" t="str">
        <f>IF(G34="","",VLOOKUP(G34,'選択肢（非表示予定）'!$A$10:$B$11,2,0))</f>
        <v/>
      </c>
      <c r="I34" s="84"/>
      <c r="J34" s="238"/>
      <c r="K34" s="285"/>
      <c r="L34" s="117" t="str">
        <f>IF(K34="","",VLOOKUP(K34,'選択肢（非表示予定）'!$G$3:$H$11,2,0))</f>
        <v/>
      </c>
      <c r="M34" s="20"/>
      <c r="N34" s="271">
        <f t="shared" si="0"/>
        <v>0</v>
      </c>
      <c r="O34" s="239"/>
      <c r="P34" s="240"/>
      <c r="Q34" s="240"/>
      <c r="R34" s="240"/>
      <c r="S34" s="240"/>
      <c r="T34" s="240"/>
      <c r="U34" s="240"/>
      <c r="V34" s="241"/>
      <c r="Z34" s="1"/>
      <c r="AA34" s="1"/>
      <c r="AB34" s="1"/>
      <c r="AC34" s="1"/>
      <c r="AD34" s="1"/>
      <c r="AE34" s="1"/>
      <c r="AF34" s="1"/>
      <c r="AG34" s="1"/>
      <c r="AH34" s="1"/>
      <c r="AI34" s="1"/>
    </row>
    <row r="35" spans="1:35" s="5" customFormat="1" ht="34.799999999999997" customHeight="1" x14ac:dyDescent="0.2">
      <c r="A35" s="19">
        <v>16</v>
      </c>
      <c r="B35" s="340"/>
      <c r="C35" s="340"/>
      <c r="D35" s="20"/>
      <c r="E35" s="20"/>
      <c r="F35" s="237"/>
      <c r="G35" s="46"/>
      <c r="H35" s="116" t="str">
        <f>IF(G35="","",VLOOKUP(G35,'選択肢（非表示予定）'!$A$10:$B$11,2,0))</f>
        <v/>
      </c>
      <c r="I35" s="84"/>
      <c r="J35" s="238"/>
      <c r="K35" s="285"/>
      <c r="L35" s="117" t="str">
        <f>IF(K35="","",VLOOKUP(K35,'選択肢（非表示予定）'!$G$3:$H$11,2,0))</f>
        <v/>
      </c>
      <c r="M35" s="20"/>
      <c r="N35" s="271">
        <f t="shared" si="0"/>
        <v>0</v>
      </c>
      <c r="O35" s="239"/>
      <c r="P35" s="240"/>
      <c r="Q35" s="240"/>
      <c r="R35" s="240"/>
      <c r="S35" s="240"/>
      <c r="T35" s="240"/>
      <c r="U35" s="240"/>
      <c r="V35" s="241"/>
      <c r="Z35" s="1"/>
      <c r="AA35" s="1"/>
      <c r="AB35" s="1"/>
      <c r="AC35" s="1"/>
      <c r="AD35" s="1"/>
      <c r="AE35" s="1"/>
      <c r="AF35" s="1"/>
      <c r="AG35" s="1"/>
      <c r="AH35" s="1"/>
      <c r="AI35" s="1"/>
    </row>
    <row r="36" spans="1:35" s="5" customFormat="1" ht="34.799999999999997" customHeight="1" x14ac:dyDescent="0.2">
      <c r="A36" s="19">
        <v>17</v>
      </c>
      <c r="B36" s="340"/>
      <c r="C36" s="340"/>
      <c r="D36" s="20"/>
      <c r="E36" s="20"/>
      <c r="F36" s="237"/>
      <c r="G36" s="46"/>
      <c r="H36" s="116" t="str">
        <f>IF(G36="","",VLOOKUP(G36,'選択肢（非表示予定）'!$A$10:$B$11,2,0))</f>
        <v/>
      </c>
      <c r="I36" s="84"/>
      <c r="J36" s="238"/>
      <c r="K36" s="285"/>
      <c r="L36" s="117" t="str">
        <f>IF(K36="","",VLOOKUP(K36,'選択肢（非表示予定）'!$G$3:$H$11,2,0))</f>
        <v/>
      </c>
      <c r="M36" s="20"/>
      <c r="N36" s="271">
        <f t="shared" si="0"/>
        <v>0</v>
      </c>
      <c r="O36" s="239"/>
      <c r="P36" s="240"/>
      <c r="Q36" s="240"/>
      <c r="R36" s="240"/>
      <c r="S36" s="240"/>
      <c r="T36" s="240"/>
      <c r="U36" s="240"/>
      <c r="V36" s="241"/>
      <c r="Z36" s="1"/>
      <c r="AA36" s="1"/>
      <c r="AB36" s="1"/>
      <c r="AC36" s="1"/>
      <c r="AD36" s="1"/>
      <c r="AE36" s="1"/>
      <c r="AF36" s="1"/>
      <c r="AG36" s="1"/>
      <c r="AH36" s="1"/>
      <c r="AI36" s="1"/>
    </row>
    <row r="37" spans="1:35" s="5" customFormat="1" ht="34.799999999999997" customHeight="1" x14ac:dyDescent="0.2">
      <c r="A37" s="19">
        <v>18</v>
      </c>
      <c r="B37" s="340"/>
      <c r="C37" s="340"/>
      <c r="D37" s="20"/>
      <c r="E37" s="20"/>
      <c r="F37" s="237"/>
      <c r="G37" s="46"/>
      <c r="H37" s="116" t="str">
        <f>IF(G37="","",VLOOKUP(G37,'選択肢（非表示予定）'!$A$10:$B$11,2,0))</f>
        <v/>
      </c>
      <c r="I37" s="84"/>
      <c r="J37" s="238"/>
      <c r="K37" s="285"/>
      <c r="L37" s="117" t="str">
        <f>IF(K37="","",VLOOKUP(K37,'選択肢（非表示予定）'!$G$3:$H$11,2,0))</f>
        <v/>
      </c>
      <c r="M37" s="20"/>
      <c r="N37" s="271">
        <f t="shared" si="0"/>
        <v>0</v>
      </c>
      <c r="O37" s="239"/>
      <c r="P37" s="240"/>
      <c r="Q37" s="240"/>
      <c r="R37" s="240"/>
      <c r="S37" s="240"/>
      <c r="T37" s="240"/>
      <c r="U37" s="240"/>
      <c r="V37" s="241"/>
      <c r="Z37" s="1"/>
      <c r="AA37" s="1"/>
      <c r="AB37" s="1"/>
      <c r="AC37" s="1"/>
      <c r="AD37" s="1"/>
      <c r="AE37" s="1"/>
      <c r="AF37" s="1"/>
      <c r="AG37" s="1"/>
      <c r="AH37" s="1"/>
      <c r="AI37" s="1"/>
    </row>
    <row r="38" spans="1:35" s="5" customFormat="1" ht="34.799999999999997" customHeight="1" x14ac:dyDescent="0.2">
      <c r="A38" s="19">
        <v>19</v>
      </c>
      <c r="B38" s="340"/>
      <c r="C38" s="340"/>
      <c r="D38" s="20"/>
      <c r="E38" s="20"/>
      <c r="F38" s="237"/>
      <c r="G38" s="46"/>
      <c r="H38" s="116" t="str">
        <f>IF(G38="","",VLOOKUP(G38,'選択肢（非表示予定）'!$A$10:$B$11,2,0))</f>
        <v/>
      </c>
      <c r="I38" s="84"/>
      <c r="J38" s="238"/>
      <c r="K38" s="285"/>
      <c r="L38" s="117" t="str">
        <f>IF(K38="","",VLOOKUP(K38,'選択肢（非表示予定）'!$G$3:$H$11,2,0))</f>
        <v/>
      </c>
      <c r="M38" s="20"/>
      <c r="N38" s="271">
        <f t="shared" si="0"/>
        <v>0</v>
      </c>
      <c r="O38" s="239"/>
      <c r="P38" s="240"/>
      <c r="Q38" s="240"/>
      <c r="R38" s="240"/>
      <c r="S38" s="240"/>
      <c r="T38" s="240"/>
      <c r="U38" s="240"/>
      <c r="V38" s="241"/>
      <c r="Z38" s="1"/>
      <c r="AA38" s="1"/>
      <c r="AB38" s="1"/>
      <c r="AC38" s="1"/>
      <c r="AD38" s="1"/>
      <c r="AE38" s="1"/>
      <c r="AF38" s="1"/>
      <c r="AG38" s="1"/>
      <c r="AH38" s="1"/>
      <c r="AI38" s="1"/>
    </row>
    <row r="39" spans="1:35" s="5" customFormat="1" ht="34.799999999999997" customHeight="1" x14ac:dyDescent="0.2">
      <c r="A39" s="19">
        <v>20</v>
      </c>
      <c r="B39" s="340"/>
      <c r="C39" s="340"/>
      <c r="D39" s="20"/>
      <c r="E39" s="20"/>
      <c r="F39" s="237"/>
      <c r="G39" s="46"/>
      <c r="H39" s="116" t="str">
        <f>IF(G39="","",VLOOKUP(G39,'選択肢（非表示予定）'!$A$10:$B$11,2,0))</f>
        <v/>
      </c>
      <c r="I39" s="84"/>
      <c r="J39" s="238"/>
      <c r="K39" s="285"/>
      <c r="L39" s="117" t="str">
        <f>IF(K39="","",VLOOKUP(K39,'選択肢（非表示予定）'!$G$3:$H$11,2,0))</f>
        <v/>
      </c>
      <c r="M39" s="20"/>
      <c r="N39" s="271">
        <f t="shared" si="0"/>
        <v>0</v>
      </c>
      <c r="O39" s="239"/>
      <c r="P39" s="240"/>
      <c r="Q39" s="240"/>
      <c r="R39" s="240"/>
      <c r="S39" s="240"/>
      <c r="T39" s="240"/>
      <c r="U39" s="240"/>
      <c r="V39" s="241"/>
      <c r="Z39" s="1"/>
      <c r="AA39" s="1"/>
      <c r="AB39" s="1"/>
      <c r="AC39" s="1"/>
      <c r="AD39" s="1"/>
      <c r="AE39" s="1"/>
      <c r="AF39" s="1"/>
      <c r="AG39" s="1"/>
      <c r="AH39" s="1"/>
      <c r="AI39" s="1"/>
    </row>
    <row r="40" spans="1:35" s="5" customFormat="1" ht="34.799999999999997" customHeight="1" x14ac:dyDescent="0.2">
      <c r="A40" s="19">
        <v>21</v>
      </c>
      <c r="B40" s="340"/>
      <c r="C40" s="340"/>
      <c r="D40" s="20"/>
      <c r="E40" s="20"/>
      <c r="F40" s="237"/>
      <c r="G40" s="46"/>
      <c r="H40" s="116" t="str">
        <f>IF(G40="","",VLOOKUP(G40,'選択肢（非表示予定）'!$A$10:$B$11,2,0))</f>
        <v/>
      </c>
      <c r="I40" s="84"/>
      <c r="J40" s="238"/>
      <c r="K40" s="285"/>
      <c r="L40" s="117" t="str">
        <f>IF(K40="","",VLOOKUP(K40,'選択肢（非表示予定）'!$G$3:$H$11,2,0))</f>
        <v/>
      </c>
      <c r="M40" s="20"/>
      <c r="N40" s="271">
        <f t="shared" si="0"/>
        <v>0</v>
      </c>
      <c r="O40" s="239"/>
      <c r="P40" s="240"/>
      <c r="Q40" s="240"/>
      <c r="R40" s="240"/>
      <c r="S40" s="240"/>
      <c r="T40" s="240"/>
      <c r="U40" s="240"/>
      <c r="V40" s="241"/>
      <c r="Z40" s="1"/>
      <c r="AA40" s="1"/>
      <c r="AB40" s="1"/>
      <c r="AC40" s="1"/>
      <c r="AD40" s="1"/>
      <c r="AE40" s="1"/>
      <c r="AF40" s="1"/>
      <c r="AG40" s="1"/>
      <c r="AH40" s="1"/>
      <c r="AI40" s="1"/>
    </row>
    <row r="41" spans="1:35" s="5" customFormat="1" ht="34.799999999999997" customHeight="1" x14ac:dyDescent="0.2">
      <c r="A41" s="19">
        <v>22</v>
      </c>
      <c r="B41" s="340"/>
      <c r="C41" s="340"/>
      <c r="D41" s="20"/>
      <c r="E41" s="20"/>
      <c r="F41" s="237"/>
      <c r="G41" s="46"/>
      <c r="H41" s="116" t="str">
        <f>IF(G41="","",VLOOKUP(G41,'選択肢（非表示予定）'!$A$10:$B$11,2,0))</f>
        <v/>
      </c>
      <c r="I41" s="84"/>
      <c r="J41" s="238"/>
      <c r="K41" s="285"/>
      <c r="L41" s="117" t="str">
        <f>IF(K41="","",VLOOKUP(K41,'選択肢（非表示予定）'!$G$3:$H$11,2,0))</f>
        <v/>
      </c>
      <c r="M41" s="20"/>
      <c r="N41" s="271">
        <f t="shared" si="0"/>
        <v>0</v>
      </c>
      <c r="O41" s="239"/>
      <c r="P41" s="240"/>
      <c r="Q41" s="240"/>
      <c r="R41" s="240"/>
      <c r="S41" s="240"/>
      <c r="T41" s="240"/>
      <c r="U41" s="240"/>
      <c r="V41" s="241"/>
      <c r="Z41" s="1"/>
      <c r="AA41" s="1"/>
      <c r="AB41" s="1"/>
      <c r="AC41" s="1"/>
      <c r="AD41" s="1"/>
      <c r="AE41" s="1"/>
      <c r="AF41" s="1"/>
      <c r="AG41" s="1"/>
      <c r="AH41" s="1"/>
      <c r="AI41" s="1"/>
    </row>
    <row r="42" spans="1:35" s="5" customFormat="1" ht="34.799999999999997" customHeight="1" x14ac:dyDescent="0.2">
      <c r="A42" s="19">
        <v>23</v>
      </c>
      <c r="B42" s="340"/>
      <c r="C42" s="340"/>
      <c r="D42" s="20"/>
      <c r="E42" s="20"/>
      <c r="F42" s="237"/>
      <c r="G42" s="46"/>
      <c r="H42" s="116" t="str">
        <f>IF(G42="","",VLOOKUP(G42,'選択肢（非表示予定）'!$A$10:$B$11,2,0))</f>
        <v/>
      </c>
      <c r="I42" s="84"/>
      <c r="J42" s="238"/>
      <c r="K42" s="285"/>
      <c r="L42" s="117" t="str">
        <f>IF(K42="","",VLOOKUP(K42,'選択肢（非表示予定）'!$G$3:$H$11,2,0))</f>
        <v/>
      </c>
      <c r="M42" s="20"/>
      <c r="N42" s="271">
        <f t="shared" si="0"/>
        <v>0</v>
      </c>
      <c r="O42" s="239"/>
      <c r="P42" s="240"/>
      <c r="Q42" s="240"/>
      <c r="R42" s="240"/>
      <c r="S42" s="240"/>
      <c r="T42" s="240"/>
      <c r="U42" s="240"/>
      <c r="V42" s="241"/>
      <c r="Z42" s="1"/>
      <c r="AA42" s="1"/>
      <c r="AB42" s="1"/>
      <c r="AC42" s="1"/>
      <c r="AD42" s="1"/>
      <c r="AE42" s="1"/>
      <c r="AF42" s="1"/>
      <c r="AG42" s="1"/>
      <c r="AH42" s="1"/>
      <c r="AI42" s="1"/>
    </row>
    <row r="43" spans="1:35" s="5" customFormat="1" ht="34.799999999999997" customHeight="1" x14ac:dyDescent="0.2">
      <c r="A43" s="19">
        <v>24</v>
      </c>
      <c r="B43" s="340"/>
      <c r="C43" s="340"/>
      <c r="D43" s="20"/>
      <c r="E43" s="20"/>
      <c r="F43" s="237"/>
      <c r="G43" s="46"/>
      <c r="H43" s="116" t="str">
        <f>IF(G43="","",VLOOKUP(G43,'選択肢（非表示予定）'!$A$10:$B$11,2,0))</f>
        <v/>
      </c>
      <c r="I43" s="84"/>
      <c r="J43" s="238"/>
      <c r="K43" s="285"/>
      <c r="L43" s="117" t="str">
        <f>IF(K43="","",VLOOKUP(K43,'選択肢（非表示予定）'!$G$3:$H$11,2,0))</f>
        <v/>
      </c>
      <c r="M43" s="20"/>
      <c r="N43" s="271">
        <f t="shared" si="0"/>
        <v>0</v>
      </c>
      <c r="O43" s="239"/>
      <c r="P43" s="240"/>
      <c r="Q43" s="240"/>
      <c r="R43" s="240"/>
      <c r="S43" s="240"/>
      <c r="T43" s="240"/>
      <c r="U43" s="240"/>
      <c r="V43" s="241"/>
      <c r="Z43" s="1"/>
      <c r="AA43" s="1"/>
      <c r="AB43" s="1"/>
      <c r="AC43" s="1"/>
      <c r="AD43" s="1"/>
      <c r="AE43" s="1"/>
      <c r="AF43" s="1"/>
      <c r="AG43" s="1"/>
      <c r="AH43" s="1"/>
      <c r="AI43" s="1"/>
    </row>
    <row r="44" spans="1:35" s="5" customFormat="1" ht="34.799999999999997" customHeight="1" x14ac:dyDescent="0.2">
      <c r="A44" s="19">
        <v>25</v>
      </c>
      <c r="B44" s="340"/>
      <c r="C44" s="340"/>
      <c r="D44" s="20"/>
      <c r="E44" s="20"/>
      <c r="F44" s="237"/>
      <c r="G44" s="46"/>
      <c r="H44" s="116" t="str">
        <f>IF(G44="","",VLOOKUP(G44,'選択肢（非表示予定）'!$A$10:$B$11,2,0))</f>
        <v/>
      </c>
      <c r="I44" s="84"/>
      <c r="J44" s="238"/>
      <c r="K44" s="285"/>
      <c r="L44" s="117" t="str">
        <f>IF(K44="","",VLOOKUP(K44,'選択肢（非表示予定）'!$G$3:$H$11,2,0))</f>
        <v/>
      </c>
      <c r="M44" s="20"/>
      <c r="N44" s="271">
        <f t="shared" si="0"/>
        <v>0</v>
      </c>
      <c r="O44" s="239"/>
      <c r="P44" s="240"/>
      <c r="Q44" s="240"/>
      <c r="R44" s="240"/>
      <c r="S44" s="240"/>
      <c r="T44" s="240"/>
      <c r="U44" s="240"/>
      <c r="V44" s="241"/>
      <c r="Z44" s="1"/>
      <c r="AA44" s="1"/>
      <c r="AB44" s="1"/>
      <c r="AC44" s="1"/>
      <c r="AD44" s="1"/>
      <c r="AE44" s="1"/>
      <c r="AF44" s="1"/>
      <c r="AG44" s="1"/>
      <c r="AH44" s="1"/>
      <c r="AI44" s="1"/>
    </row>
    <row r="45" spans="1:35" s="5" customFormat="1" ht="34.799999999999997" customHeight="1" x14ac:dyDescent="0.2">
      <c r="A45" s="19">
        <v>26</v>
      </c>
      <c r="B45" s="340"/>
      <c r="C45" s="340"/>
      <c r="D45" s="20"/>
      <c r="E45" s="20"/>
      <c r="F45" s="237"/>
      <c r="G45" s="46"/>
      <c r="H45" s="116" t="str">
        <f>IF(G45="","",VLOOKUP(G45,'選択肢（非表示予定）'!$A$10:$B$11,2,0))</f>
        <v/>
      </c>
      <c r="I45" s="84"/>
      <c r="J45" s="238"/>
      <c r="K45" s="285"/>
      <c r="L45" s="117" t="str">
        <f>IF(K45="","",VLOOKUP(K45,'選択肢（非表示予定）'!$G$3:$H$11,2,0))</f>
        <v/>
      </c>
      <c r="M45" s="20"/>
      <c r="N45" s="271">
        <f t="shared" si="0"/>
        <v>0</v>
      </c>
      <c r="O45" s="239"/>
      <c r="P45" s="240"/>
      <c r="Q45" s="240"/>
      <c r="R45" s="240"/>
      <c r="S45" s="240"/>
      <c r="T45" s="240"/>
      <c r="U45" s="240"/>
      <c r="V45" s="241"/>
      <c r="Z45" s="1"/>
      <c r="AA45" s="1"/>
      <c r="AB45" s="1"/>
      <c r="AC45" s="1"/>
      <c r="AD45" s="1"/>
      <c r="AE45" s="1"/>
      <c r="AF45" s="1"/>
      <c r="AG45" s="1"/>
      <c r="AH45" s="1"/>
      <c r="AI45" s="1"/>
    </row>
    <row r="46" spans="1:35" s="5" customFormat="1" ht="34.799999999999997" customHeight="1" x14ac:dyDescent="0.2">
      <c r="A46" s="19">
        <v>27</v>
      </c>
      <c r="B46" s="340"/>
      <c r="C46" s="340"/>
      <c r="D46" s="20"/>
      <c r="E46" s="20"/>
      <c r="F46" s="237"/>
      <c r="G46" s="46"/>
      <c r="H46" s="116" t="str">
        <f>IF(G46="","",VLOOKUP(G46,'選択肢（非表示予定）'!$A$10:$B$11,2,0))</f>
        <v/>
      </c>
      <c r="I46" s="84"/>
      <c r="J46" s="238"/>
      <c r="K46" s="285"/>
      <c r="L46" s="117" t="str">
        <f>IF(K46="","",VLOOKUP(K46,'選択肢（非表示予定）'!$G$3:$H$11,2,0))</f>
        <v/>
      </c>
      <c r="M46" s="20"/>
      <c r="N46" s="271">
        <f t="shared" si="0"/>
        <v>0</v>
      </c>
      <c r="O46" s="239"/>
      <c r="P46" s="240"/>
      <c r="Q46" s="240"/>
      <c r="R46" s="240"/>
      <c r="S46" s="240"/>
      <c r="T46" s="240"/>
      <c r="U46" s="240"/>
      <c r="V46" s="241"/>
      <c r="Z46" s="1"/>
      <c r="AA46" s="1"/>
      <c r="AB46" s="1"/>
      <c r="AC46" s="1"/>
      <c r="AD46" s="1"/>
      <c r="AE46" s="1"/>
      <c r="AF46" s="1"/>
      <c r="AG46" s="1"/>
      <c r="AH46" s="1"/>
      <c r="AI46" s="1"/>
    </row>
    <row r="47" spans="1:35" s="5" customFormat="1" ht="34.799999999999997" customHeight="1" x14ac:dyDescent="0.2">
      <c r="A47" s="19">
        <v>28</v>
      </c>
      <c r="B47" s="340"/>
      <c r="C47" s="340"/>
      <c r="D47" s="20"/>
      <c r="E47" s="20"/>
      <c r="F47" s="237"/>
      <c r="G47" s="46"/>
      <c r="H47" s="116" t="str">
        <f>IF(G47="","",VLOOKUP(G47,'選択肢（非表示予定）'!$A$10:$B$11,2,0))</f>
        <v/>
      </c>
      <c r="I47" s="84"/>
      <c r="J47" s="238"/>
      <c r="K47" s="285"/>
      <c r="L47" s="117" t="str">
        <f>IF(K47="","",VLOOKUP(K47,'選択肢（非表示予定）'!$G$3:$H$11,2,0))</f>
        <v/>
      </c>
      <c r="M47" s="20"/>
      <c r="N47" s="271">
        <f t="shared" si="0"/>
        <v>0</v>
      </c>
      <c r="O47" s="239"/>
      <c r="P47" s="240"/>
      <c r="Q47" s="240"/>
      <c r="R47" s="240"/>
      <c r="S47" s="240"/>
      <c r="T47" s="240"/>
      <c r="U47" s="240"/>
      <c r="V47" s="241"/>
      <c r="Z47" s="1"/>
      <c r="AA47" s="1"/>
      <c r="AB47" s="1"/>
      <c r="AC47" s="1"/>
      <c r="AD47" s="1"/>
      <c r="AE47" s="1"/>
      <c r="AF47" s="1"/>
      <c r="AG47" s="1"/>
      <c r="AH47" s="1"/>
      <c r="AI47" s="1"/>
    </row>
    <row r="48" spans="1:35" s="5" customFormat="1" ht="34.799999999999997" customHeight="1" x14ac:dyDescent="0.2">
      <c r="A48" s="19">
        <v>29</v>
      </c>
      <c r="B48" s="340"/>
      <c r="C48" s="340"/>
      <c r="D48" s="20"/>
      <c r="E48" s="20"/>
      <c r="F48" s="237"/>
      <c r="G48" s="46"/>
      <c r="H48" s="116" t="str">
        <f>IF(G48="","",VLOOKUP(G48,'選択肢（非表示予定）'!$A$10:$B$11,2,0))</f>
        <v/>
      </c>
      <c r="I48" s="84"/>
      <c r="J48" s="238"/>
      <c r="K48" s="285"/>
      <c r="L48" s="117" t="str">
        <f>IF(K48="","",VLOOKUP(K48,'選択肢（非表示予定）'!$G$3:$H$11,2,0))</f>
        <v/>
      </c>
      <c r="M48" s="20"/>
      <c r="N48" s="271">
        <f t="shared" si="0"/>
        <v>0</v>
      </c>
      <c r="O48" s="239"/>
      <c r="P48" s="240"/>
      <c r="Q48" s="240"/>
      <c r="R48" s="240"/>
      <c r="S48" s="240"/>
      <c r="T48" s="240"/>
      <c r="U48" s="240"/>
      <c r="V48" s="241"/>
      <c r="Z48" s="1"/>
      <c r="AA48" s="1"/>
      <c r="AB48" s="1"/>
      <c r="AC48" s="1"/>
      <c r="AD48" s="1"/>
      <c r="AE48" s="1"/>
      <c r="AF48" s="1"/>
      <c r="AG48" s="1"/>
      <c r="AH48" s="1"/>
      <c r="AI48" s="1"/>
    </row>
    <row r="49" spans="1:35" s="5" customFormat="1" ht="34.799999999999997" customHeight="1" x14ac:dyDescent="0.2">
      <c r="A49" s="19">
        <v>30</v>
      </c>
      <c r="B49" s="340"/>
      <c r="C49" s="340"/>
      <c r="D49" s="20"/>
      <c r="E49" s="20"/>
      <c r="F49" s="237"/>
      <c r="G49" s="46"/>
      <c r="H49" s="116" t="str">
        <f>IF(G49="","",VLOOKUP(G49,'選択肢（非表示予定）'!$A$10:$B$11,2,0))</f>
        <v/>
      </c>
      <c r="I49" s="84"/>
      <c r="J49" s="238"/>
      <c r="K49" s="285"/>
      <c r="L49" s="117" t="str">
        <f>IF(K49="","",VLOOKUP(K49,'選択肢（非表示予定）'!$G$3:$H$11,2,0))</f>
        <v/>
      </c>
      <c r="M49" s="20"/>
      <c r="N49" s="271">
        <f t="shared" si="0"/>
        <v>0</v>
      </c>
      <c r="O49" s="239"/>
      <c r="P49" s="240"/>
      <c r="Q49" s="240"/>
      <c r="R49" s="240"/>
      <c r="S49" s="240"/>
      <c r="T49" s="240"/>
      <c r="U49" s="240"/>
      <c r="V49" s="241"/>
      <c r="Z49" s="1"/>
      <c r="AA49" s="1"/>
      <c r="AB49" s="1"/>
      <c r="AC49" s="1"/>
      <c r="AD49" s="1"/>
      <c r="AE49" s="1"/>
      <c r="AF49" s="1"/>
      <c r="AG49" s="1"/>
      <c r="AH49" s="1"/>
      <c r="AI49" s="1"/>
    </row>
    <row r="50" spans="1:35" x14ac:dyDescent="0.45">
      <c r="M50" s="4"/>
      <c r="O50" s="4"/>
      <c r="P50" s="4"/>
      <c r="Q50" s="1"/>
      <c r="R50" s="1"/>
      <c r="S50" s="1"/>
      <c r="T50" s="1"/>
    </row>
    <row r="51" spans="1:35" x14ac:dyDescent="0.45">
      <c r="M51" s="4"/>
      <c r="O51" s="4"/>
      <c r="P51" s="4"/>
      <c r="Q51" s="1"/>
      <c r="R51" s="1"/>
      <c r="S51" s="1"/>
      <c r="T51" s="1"/>
    </row>
    <row r="52" spans="1:35" x14ac:dyDescent="0.45">
      <c r="M52" s="4"/>
      <c r="O52" s="4"/>
      <c r="P52" s="4"/>
      <c r="Q52" s="1"/>
      <c r="R52" s="1"/>
      <c r="S52" s="1"/>
      <c r="T52" s="1"/>
    </row>
    <row r="53" spans="1:35" x14ac:dyDescent="0.45">
      <c r="M53" s="4"/>
      <c r="O53" s="4"/>
      <c r="P53" s="4"/>
      <c r="Q53" s="1"/>
      <c r="R53" s="1"/>
      <c r="S53" s="1"/>
      <c r="T53" s="1"/>
    </row>
    <row r="54" spans="1:35" x14ac:dyDescent="0.45">
      <c r="M54" s="4"/>
      <c r="O54" s="4"/>
      <c r="P54" s="4"/>
      <c r="Q54" s="1"/>
      <c r="R54" s="1"/>
      <c r="S54" s="1"/>
      <c r="T54" s="1"/>
    </row>
    <row r="55" spans="1:35" x14ac:dyDescent="0.45">
      <c r="M55" s="4"/>
      <c r="O55" s="4"/>
      <c r="P55" s="4"/>
      <c r="Q55" s="1"/>
      <c r="R55" s="1"/>
      <c r="S55" s="1"/>
      <c r="T55" s="1"/>
    </row>
    <row r="56" spans="1:35" x14ac:dyDescent="0.45">
      <c r="M56" s="4"/>
      <c r="O56" s="4"/>
      <c r="P56" s="4"/>
      <c r="Q56" s="1"/>
      <c r="R56" s="1"/>
      <c r="S56" s="1"/>
      <c r="T56" s="1"/>
    </row>
    <row r="57" spans="1:35" x14ac:dyDescent="0.45">
      <c r="M57" s="4"/>
      <c r="O57" s="4"/>
      <c r="P57" s="4"/>
      <c r="Q57" s="1"/>
      <c r="R57" s="1"/>
      <c r="S57" s="1"/>
      <c r="T57" s="1"/>
    </row>
    <row r="58" spans="1:35" x14ac:dyDescent="0.45">
      <c r="M58" s="4"/>
      <c r="O58" s="4"/>
      <c r="P58" s="4"/>
      <c r="Q58" s="1"/>
      <c r="R58" s="1"/>
      <c r="S58" s="1"/>
      <c r="T58" s="1"/>
    </row>
  </sheetData>
  <sheetProtection algorithmName="SHA-512" hashValue="+atF1/SYEgO6u5JbUaqKFBv8DYRNu/quT4mh8J6CjBcbQLGMYisS7YyLRJgpWmKD4Q9uxAOEeEgPxLZyrQgjiA==" saltValue="+EW7/8RYBrGaa4ByGF2X8g==" spinCount="100000" sheet="1" objects="1" formatCells="0" autoFilter="0"/>
  <mergeCells count="23">
    <mergeCell ref="N13:N14"/>
    <mergeCell ref="E11:F11"/>
    <mergeCell ref="V13:V14"/>
    <mergeCell ref="O13:O14"/>
    <mergeCell ref="P13:R13"/>
    <mergeCell ref="U13:U14"/>
    <mergeCell ref="S13:T13"/>
    <mergeCell ref="L2:M2"/>
    <mergeCell ref="L3:M8"/>
    <mergeCell ref="A13:A14"/>
    <mergeCell ref="E13:H13"/>
    <mergeCell ref="I13:I14"/>
    <mergeCell ref="M13:M14"/>
    <mergeCell ref="D13:D14"/>
    <mergeCell ref="J13:L13"/>
    <mergeCell ref="B13:B14"/>
    <mergeCell ref="C13:C14"/>
    <mergeCell ref="A2:B2"/>
    <mergeCell ref="C2:D2"/>
    <mergeCell ref="A3:B3"/>
    <mergeCell ref="C3:D3"/>
    <mergeCell ref="A4:B4"/>
    <mergeCell ref="C4:D4"/>
  </mergeCells>
  <phoneticPr fontId="1"/>
  <conditionalFormatting sqref="D26:D49 E22:G49 D15:F15 J15:M15 E21:F21 H21:K49 L20:M49 H15 H20:H49 D16:D18 F17">
    <cfRule type="notContainsBlanks" dxfId="96" priority="132">
      <formula>LEN(TRIM(D15))&gt;0</formula>
    </cfRule>
  </conditionalFormatting>
  <conditionalFormatting sqref="D22:D25">
    <cfRule type="notContainsBlanks" dxfId="95" priority="127">
      <formula>LEN(TRIM(D22))&gt;0</formula>
    </cfRule>
  </conditionalFormatting>
  <conditionalFormatting sqref="E22:G49 E15:F15 J15:M15 E21:F21 H21:K49 L20:M49 H15 H20:H49 F17">
    <cfRule type="expression" dxfId="94" priority="133">
      <formula>AND(#REF!&lt;3,#REF!="有（R4.11.30まで）")</formula>
    </cfRule>
    <cfRule type="expression" dxfId="93" priority="134">
      <formula>AND(#REF!&lt;2,#REF!="無")</formula>
    </cfRule>
  </conditionalFormatting>
  <conditionalFormatting sqref="I15">
    <cfRule type="notContainsBlanks" dxfId="92" priority="121">
      <formula>LEN(TRIM(I15))&gt;0</formula>
    </cfRule>
  </conditionalFormatting>
  <conditionalFormatting sqref="I15">
    <cfRule type="expression" dxfId="91" priority="122">
      <formula>AND(#REF!&lt;3,#REF!="有（R4.11.30まで）")</formula>
    </cfRule>
    <cfRule type="expression" dxfId="90" priority="123">
      <formula>AND(#REF!&lt;2,#REF!="無")</formula>
    </cfRule>
  </conditionalFormatting>
  <conditionalFormatting sqref="D21">
    <cfRule type="notContainsBlanks" dxfId="89" priority="115">
      <formula>LEN(TRIM(D21))&gt;0</formula>
    </cfRule>
  </conditionalFormatting>
  <conditionalFormatting sqref="G15 G21">
    <cfRule type="notContainsBlanks" dxfId="88" priority="111">
      <formula>LEN(TRIM(G15))&gt;0</formula>
    </cfRule>
  </conditionalFormatting>
  <conditionalFormatting sqref="G15 G21">
    <cfRule type="expression" dxfId="87" priority="112">
      <formula>AND(#REF!&lt;3,#REF!="有（R4.11.30まで）")</formula>
    </cfRule>
    <cfRule type="expression" dxfId="86" priority="113">
      <formula>AND(#REF!&lt;2,#REF!="無")</formula>
    </cfRule>
  </conditionalFormatting>
  <conditionalFormatting sqref="P15 P20:P49">
    <cfRule type="expression" dxfId="85" priority="110">
      <formula>#REF!="×"</formula>
    </cfRule>
  </conditionalFormatting>
  <conditionalFormatting sqref="Q15 Q20:Q49">
    <cfRule type="expression" dxfId="84" priority="109">
      <formula>#REF!="×"</formula>
    </cfRule>
  </conditionalFormatting>
  <conditionalFormatting sqref="R15 R20:R49">
    <cfRule type="expression" dxfId="83" priority="108">
      <formula>#REF!="×"</formula>
    </cfRule>
  </conditionalFormatting>
  <conditionalFormatting sqref="S15:T15 S20:T49">
    <cfRule type="expression" dxfId="82" priority="107">
      <formula>#REF!="×"</formula>
    </cfRule>
  </conditionalFormatting>
  <conditionalFormatting sqref="U15 U20:U49">
    <cfRule type="expression" dxfId="81" priority="106">
      <formula>#REF!="×"</formula>
    </cfRule>
  </conditionalFormatting>
  <conditionalFormatting sqref="E20:F20">
    <cfRule type="notContainsBlanks" dxfId="80" priority="103">
      <formula>LEN(TRIM(E20))&gt;0</formula>
    </cfRule>
  </conditionalFormatting>
  <conditionalFormatting sqref="E20:F20">
    <cfRule type="expression" dxfId="79" priority="104">
      <formula>AND(#REF!&lt;3,#REF!="有（R4.11.30まで）")</formula>
    </cfRule>
    <cfRule type="expression" dxfId="78" priority="105">
      <formula>AND(#REF!&lt;2,#REF!="無")</formula>
    </cfRule>
  </conditionalFormatting>
  <conditionalFormatting sqref="D20">
    <cfRule type="notContainsBlanks" dxfId="77" priority="102">
      <formula>LEN(TRIM(D20))&gt;0</formula>
    </cfRule>
  </conditionalFormatting>
  <conditionalFormatting sqref="G20">
    <cfRule type="notContainsBlanks" dxfId="76" priority="99">
      <formula>LEN(TRIM(G20))&gt;0</formula>
    </cfRule>
  </conditionalFormatting>
  <conditionalFormatting sqref="G20">
    <cfRule type="expression" dxfId="75" priority="100">
      <formula>AND(#REF!&lt;3,#REF!="有（R4.11.30まで）")</formula>
    </cfRule>
    <cfRule type="expression" dxfId="74" priority="101">
      <formula>AND(#REF!&lt;2,#REF!="無")</formula>
    </cfRule>
  </conditionalFormatting>
  <conditionalFormatting sqref="I20:K20">
    <cfRule type="notContainsBlanks" dxfId="73" priority="96">
      <formula>LEN(TRIM(I20))&gt;0</formula>
    </cfRule>
  </conditionalFormatting>
  <conditionalFormatting sqref="I20:K20">
    <cfRule type="expression" dxfId="72" priority="97">
      <formula>AND(#REF!&lt;3,#REF!="有（R4.11.30まで）")</formula>
    </cfRule>
    <cfRule type="expression" dxfId="71" priority="98">
      <formula>AND(#REF!&lt;2,#REF!="無")</formula>
    </cfRule>
  </conditionalFormatting>
  <conditionalFormatting sqref="F15 F20:F49 F17:F18">
    <cfRule type="expression" dxfId="70" priority="95">
      <formula>$N15=2</formula>
    </cfRule>
  </conditionalFormatting>
  <conditionalFormatting sqref="A2:A4">
    <cfRule type="notContainsBlanks" dxfId="69" priority="94">
      <formula>LEN(TRIM(A2))&gt;0</formula>
    </cfRule>
  </conditionalFormatting>
  <conditionalFormatting sqref="C2:D4">
    <cfRule type="containsBlanks" dxfId="68" priority="93">
      <formula>LEN(TRIM(C2))=0</formula>
    </cfRule>
  </conditionalFormatting>
  <conditionalFormatting sqref="E16:F16 J16:M16 H16 F18">
    <cfRule type="notContainsBlanks" dxfId="67" priority="75">
      <formula>LEN(TRIM(E16))&gt;0</formula>
    </cfRule>
  </conditionalFormatting>
  <conditionalFormatting sqref="E16:F16 J16:M16 H16 F18">
    <cfRule type="expression" dxfId="66" priority="76">
      <formula>AND(#REF!&lt;3,#REF!="有（R4.11.30まで）")</formula>
    </cfRule>
    <cfRule type="expression" dxfId="65" priority="77">
      <formula>AND(#REF!&lt;2,#REF!="無")</formula>
    </cfRule>
  </conditionalFormatting>
  <conditionalFormatting sqref="I16">
    <cfRule type="notContainsBlanks" dxfId="64" priority="72">
      <formula>LEN(TRIM(I16))&gt;0</formula>
    </cfRule>
  </conditionalFormatting>
  <conditionalFormatting sqref="I16">
    <cfRule type="expression" dxfId="63" priority="73">
      <formula>AND(#REF!&lt;3,#REF!="有（R4.11.30まで）")</formula>
    </cfRule>
    <cfRule type="expression" dxfId="62" priority="74">
      <formula>AND(#REF!&lt;2,#REF!="無")</formula>
    </cfRule>
  </conditionalFormatting>
  <conditionalFormatting sqref="G16">
    <cfRule type="notContainsBlanks" dxfId="61" priority="69">
      <formula>LEN(TRIM(G16))&gt;0</formula>
    </cfRule>
  </conditionalFormatting>
  <conditionalFormatting sqref="G16">
    <cfRule type="expression" dxfId="60" priority="70">
      <formula>AND(#REF!&lt;3,#REF!="有（R4.11.30まで）")</formula>
    </cfRule>
    <cfRule type="expression" dxfId="59" priority="71">
      <formula>AND(#REF!&lt;2,#REF!="無")</formula>
    </cfRule>
  </conditionalFormatting>
  <conditionalFormatting sqref="P16">
    <cfRule type="expression" dxfId="58" priority="68">
      <formula>#REF!="×"</formula>
    </cfRule>
  </conditionalFormatting>
  <conditionalFormatting sqref="Q16">
    <cfRule type="expression" dxfId="57" priority="67">
      <formula>#REF!="×"</formula>
    </cfRule>
  </conditionalFormatting>
  <conditionalFormatting sqref="R16">
    <cfRule type="expression" dxfId="56" priority="66">
      <formula>#REF!="×"</formula>
    </cfRule>
  </conditionalFormatting>
  <conditionalFormatting sqref="S16:T16">
    <cfRule type="expression" dxfId="55" priority="65">
      <formula>#REF!="×"</formula>
    </cfRule>
  </conditionalFormatting>
  <conditionalFormatting sqref="U16">
    <cfRule type="expression" dxfId="54" priority="64">
      <formula>#REF!="×"</formula>
    </cfRule>
  </conditionalFormatting>
  <conditionalFormatting sqref="F16">
    <cfRule type="expression" dxfId="53" priority="63">
      <formula>$N16=2</formula>
    </cfRule>
  </conditionalFormatting>
  <conditionalFormatting sqref="E17 J17:M17 H17">
    <cfRule type="notContainsBlanks" dxfId="52" priority="60">
      <formula>LEN(TRIM(E17))&gt;0</formula>
    </cfRule>
  </conditionalFormatting>
  <conditionalFormatting sqref="E17 J17:M17 H17">
    <cfRule type="expression" dxfId="51" priority="61">
      <formula>AND(#REF!&lt;3,#REF!="有（R4.11.30まで）")</formula>
    </cfRule>
    <cfRule type="expression" dxfId="50" priority="62">
      <formula>AND(#REF!&lt;2,#REF!="無")</formula>
    </cfRule>
  </conditionalFormatting>
  <conditionalFormatting sqref="I17">
    <cfRule type="notContainsBlanks" dxfId="49" priority="57">
      <formula>LEN(TRIM(I17))&gt;0</formula>
    </cfRule>
  </conditionalFormatting>
  <conditionalFormatting sqref="I17">
    <cfRule type="expression" dxfId="48" priority="58">
      <formula>AND(#REF!&lt;3,#REF!="有（R4.11.30まで）")</formula>
    </cfRule>
    <cfRule type="expression" dxfId="47" priority="59">
      <formula>AND(#REF!&lt;2,#REF!="無")</formula>
    </cfRule>
  </conditionalFormatting>
  <conditionalFormatting sqref="G17">
    <cfRule type="notContainsBlanks" dxfId="46" priority="54">
      <formula>LEN(TRIM(G17))&gt;0</formula>
    </cfRule>
  </conditionalFormatting>
  <conditionalFormatting sqref="G17">
    <cfRule type="expression" dxfId="45" priority="55">
      <formula>AND(#REF!&lt;3,#REF!="有（R4.11.30まで）")</formula>
    </cfRule>
    <cfRule type="expression" dxfId="44" priority="56">
      <formula>AND(#REF!&lt;2,#REF!="無")</formula>
    </cfRule>
  </conditionalFormatting>
  <conditionalFormatting sqref="P17">
    <cfRule type="expression" dxfId="43" priority="53">
      <formula>#REF!="×"</formula>
    </cfRule>
  </conditionalFormatting>
  <conditionalFormatting sqref="Q17">
    <cfRule type="expression" dxfId="42" priority="52">
      <formula>#REF!="×"</formula>
    </cfRule>
  </conditionalFormatting>
  <conditionalFormatting sqref="R17">
    <cfRule type="expression" dxfId="41" priority="51">
      <formula>#REF!="×"</formula>
    </cfRule>
  </conditionalFormatting>
  <conditionalFormatting sqref="S17:T17">
    <cfRule type="expression" dxfId="40" priority="50">
      <formula>#REF!="×"</formula>
    </cfRule>
  </conditionalFormatting>
  <conditionalFormatting sqref="U17">
    <cfRule type="expression" dxfId="39" priority="49">
      <formula>#REF!="×"</formula>
    </cfRule>
  </conditionalFormatting>
  <conditionalFormatting sqref="E18 J18:M18 H18">
    <cfRule type="notContainsBlanks" dxfId="38" priority="45">
      <formula>LEN(TRIM(E18))&gt;0</formula>
    </cfRule>
  </conditionalFormatting>
  <conditionalFormatting sqref="E18 J18:M18 H18">
    <cfRule type="expression" dxfId="37" priority="46">
      <formula>AND(#REF!&lt;3,#REF!="有（R4.11.30まで）")</formula>
    </cfRule>
    <cfRule type="expression" dxfId="36" priority="47">
      <formula>AND(#REF!&lt;2,#REF!="無")</formula>
    </cfRule>
  </conditionalFormatting>
  <conditionalFormatting sqref="I18">
    <cfRule type="notContainsBlanks" dxfId="35" priority="42">
      <formula>LEN(TRIM(I18))&gt;0</formula>
    </cfRule>
  </conditionalFormatting>
  <conditionalFormatting sqref="I18">
    <cfRule type="expression" dxfId="34" priority="43">
      <formula>AND(#REF!&lt;3,#REF!="有（R4.11.30まで）")</formula>
    </cfRule>
    <cfRule type="expression" dxfId="33" priority="44">
      <formula>AND(#REF!&lt;2,#REF!="無")</formula>
    </cfRule>
  </conditionalFormatting>
  <conditionalFormatting sqref="G18">
    <cfRule type="notContainsBlanks" dxfId="32" priority="39">
      <formula>LEN(TRIM(G18))&gt;0</formula>
    </cfRule>
  </conditionalFormatting>
  <conditionalFormatting sqref="G18">
    <cfRule type="expression" dxfId="31" priority="40">
      <formula>AND(#REF!&lt;3,#REF!="有（R4.11.30まで）")</formula>
    </cfRule>
    <cfRule type="expression" dxfId="30" priority="41">
      <formula>AND(#REF!&lt;2,#REF!="無")</formula>
    </cfRule>
  </conditionalFormatting>
  <conditionalFormatting sqref="P18">
    <cfRule type="expression" dxfId="29" priority="38">
      <formula>#REF!="×"</formula>
    </cfRule>
  </conditionalFormatting>
  <conditionalFormatting sqref="Q18">
    <cfRule type="expression" dxfId="28" priority="37">
      <formula>#REF!="×"</formula>
    </cfRule>
  </conditionalFormatting>
  <conditionalFormatting sqref="R18">
    <cfRule type="expression" dxfId="27" priority="36">
      <formula>#REF!="×"</formula>
    </cfRule>
  </conditionalFormatting>
  <conditionalFormatting sqref="S18:T18">
    <cfRule type="expression" dxfId="26" priority="35">
      <formula>#REF!="×"</formula>
    </cfRule>
  </conditionalFormatting>
  <conditionalFormatting sqref="U18">
    <cfRule type="expression" dxfId="25" priority="34">
      <formula>#REF!="×"</formula>
    </cfRule>
  </conditionalFormatting>
  <conditionalFormatting sqref="D19 F19">
    <cfRule type="notContainsBlanks" dxfId="24" priority="30">
      <formula>LEN(TRIM(D19))&gt;0</formula>
    </cfRule>
  </conditionalFormatting>
  <conditionalFormatting sqref="F19">
    <cfRule type="expression" dxfId="23" priority="31">
      <formula>AND(#REF!&lt;3,#REF!="有（R4.11.30まで）")</formula>
    </cfRule>
    <cfRule type="expression" dxfId="22" priority="32">
      <formula>AND(#REF!&lt;2,#REF!="無")</formula>
    </cfRule>
  </conditionalFormatting>
  <conditionalFormatting sqref="F19">
    <cfRule type="expression" dxfId="21" priority="29">
      <formula>$N19=2</formula>
    </cfRule>
  </conditionalFormatting>
  <conditionalFormatting sqref="E19 J19:M19 H19">
    <cfRule type="notContainsBlanks" dxfId="20" priority="26">
      <formula>LEN(TRIM(E19))&gt;0</formula>
    </cfRule>
  </conditionalFormatting>
  <conditionalFormatting sqref="E19 J19:M19 H19">
    <cfRule type="expression" dxfId="19" priority="27">
      <formula>AND(#REF!&lt;3,#REF!="有（R4.11.30まで）")</formula>
    </cfRule>
    <cfRule type="expression" dxfId="18" priority="28">
      <formula>AND(#REF!&lt;2,#REF!="無")</formula>
    </cfRule>
  </conditionalFormatting>
  <conditionalFormatting sqref="I19">
    <cfRule type="notContainsBlanks" dxfId="17" priority="23">
      <formula>LEN(TRIM(I19))&gt;0</formula>
    </cfRule>
  </conditionalFormatting>
  <conditionalFormatting sqref="I19">
    <cfRule type="expression" dxfId="16" priority="24">
      <formula>AND(#REF!&lt;3,#REF!="有（R4.11.30まで）")</formula>
    </cfRule>
    <cfRule type="expression" dxfId="15" priority="25">
      <formula>AND(#REF!&lt;2,#REF!="無")</formula>
    </cfRule>
  </conditionalFormatting>
  <conditionalFormatting sqref="G19">
    <cfRule type="notContainsBlanks" dxfId="14" priority="20">
      <formula>LEN(TRIM(G19))&gt;0</formula>
    </cfRule>
  </conditionalFormatting>
  <conditionalFormatting sqref="G19">
    <cfRule type="expression" dxfId="13" priority="21">
      <formula>AND(#REF!&lt;3,#REF!="有（R4.11.30まで）")</formula>
    </cfRule>
    <cfRule type="expression" dxfId="12" priority="22">
      <formula>AND(#REF!&lt;2,#REF!="無")</formula>
    </cfRule>
  </conditionalFormatting>
  <conditionalFormatting sqref="P19">
    <cfRule type="expression" dxfId="11" priority="19">
      <formula>#REF!="×"</formula>
    </cfRule>
  </conditionalFormatting>
  <conditionalFormatting sqref="Q19">
    <cfRule type="expression" dxfId="10" priority="18">
      <formula>#REF!="×"</formula>
    </cfRule>
  </conditionalFormatting>
  <conditionalFormatting sqref="R19">
    <cfRule type="expression" dxfId="9" priority="17">
      <formula>#REF!="×"</formula>
    </cfRule>
  </conditionalFormatting>
  <conditionalFormatting sqref="S19:T19">
    <cfRule type="expression" dxfId="8" priority="16">
      <formula>#REF!="×"</formula>
    </cfRule>
  </conditionalFormatting>
  <conditionalFormatting sqref="U19">
    <cfRule type="expression" dxfId="7" priority="15">
      <formula>#REF!="×"</formula>
    </cfRule>
  </conditionalFormatting>
  <conditionalFormatting sqref="B15:C49">
    <cfRule type="containsBlanks" dxfId="6" priority="1">
      <formula>LEN(TRIM(B15))=0</formula>
    </cfRule>
  </conditionalFormatting>
  <dataValidations count="1">
    <dataValidation type="list" allowBlank="1" showInputMessage="1" showErrorMessage="1" sqref="O15:O49" xr:uid="{0182E2C0-FE3A-40D7-BEBF-0443B0B7F063}">
      <formula1>"資格喪失,資格変更,任意継続,異動"</formula1>
    </dataValidation>
  </dataValidations>
  <pageMargins left="0.59055118110236227" right="0.59055118110236227" top="0.59055118110236227" bottom="0.39370078740157483" header="0.31496062992125984" footer="0.31496062992125984"/>
  <pageSetup paperSize="9" scale="48" fitToHeight="0" orientation="landscape" cellComments="asDisplayed" r:id="rId1"/>
  <headerFooter>
    <oddHeader>&amp;R&amp;F&amp;A</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BEB6524-0F1A-4BE0-A161-3F3EA196E7D8}">
          <x14:formula1>
            <xm:f>'選択肢（非表示予定）'!$A$10:$A$11</xm:f>
          </x14:formula1>
          <xm:sqref>G15:G49</xm:sqref>
        </x14:dataValidation>
        <x14:dataValidation type="list" allowBlank="1" showInputMessage="1" showErrorMessage="1" xr:uid="{618DA93C-2759-4F7E-9CC1-411795A3EEEF}">
          <x14:formula1>
            <xm:f>'選択肢（非表示予定）'!$F$3:$F$7</xm:f>
          </x14:formula1>
          <xm:sqref>J15:J49</xm:sqref>
        </x14:dataValidation>
        <x14:dataValidation type="list" allowBlank="1" showInputMessage="1" showErrorMessage="1" xr:uid="{39081BA1-D7C6-4B0E-AD63-4F9F869634F4}">
          <x14:formula1>
            <xm:f>'選択肢（非表示予定）'!$G$3:$G$9</xm:f>
          </x14:formula1>
          <xm:sqref>K15:K49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EB138-A78E-4D49-B0E5-4C8358B765A3}">
  <sheetPr codeName="Sheet3">
    <tabColor rgb="FFFFC000"/>
  </sheetPr>
  <dimension ref="A1:O28"/>
  <sheetViews>
    <sheetView showGridLines="0" view="pageBreakPreview" zoomScaleNormal="100" zoomScaleSheetLayoutView="100" workbookViewId="0">
      <selection activeCell="H9" sqref="H9"/>
    </sheetView>
  </sheetViews>
  <sheetFormatPr defaultRowHeight="12.6" x14ac:dyDescent="0.45"/>
  <cols>
    <col min="1" max="1" width="1.09765625" style="1" customWidth="1"/>
    <col min="2" max="2" width="3.69921875" style="1" customWidth="1"/>
    <col min="3" max="3" width="23.59765625" style="1" customWidth="1"/>
    <col min="4" max="4" width="11.19921875" style="1" bestFit="1" customWidth="1"/>
    <col min="5" max="5" width="3.69921875" style="1" customWidth="1"/>
    <col min="6" max="6" width="23.796875" style="1" customWidth="1"/>
    <col min="7" max="7" width="3.69921875" style="1" customWidth="1"/>
    <col min="8" max="8" width="24.296875" style="1" customWidth="1"/>
    <col min="9" max="9" width="17.19921875" style="1" customWidth="1"/>
    <col min="10" max="10" width="9.09765625" style="1" customWidth="1"/>
    <col min="11" max="11" width="8.19921875" style="1" customWidth="1"/>
    <col min="12" max="15" width="15.3984375" style="1" customWidth="1"/>
    <col min="16" max="16384" width="8.796875" style="1"/>
  </cols>
  <sheetData>
    <row r="1" spans="1:15" x14ac:dyDescent="0.45">
      <c r="A1" s="191"/>
      <c r="B1" s="191"/>
      <c r="C1" s="191"/>
      <c r="D1" s="191"/>
      <c r="E1" s="191"/>
      <c r="F1" s="191"/>
      <c r="G1" s="191"/>
      <c r="H1" s="191"/>
      <c r="I1" s="191"/>
      <c r="J1" s="191"/>
      <c r="K1" s="191"/>
      <c r="L1" s="191"/>
      <c r="M1" s="191"/>
      <c r="N1" s="191"/>
      <c r="O1" s="191"/>
    </row>
    <row r="2" spans="1:15" ht="27.6" customHeight="1" x14ac:dyDescent="0.45">
      <c r="A2" s="191"/>
      <c r="B2" s="266" t="s">
        <v>194</v>
      </c>
      <c r="C2" s="191"/>
      <c r="D2" s="191"/>
      <c r="E2" s="191"/>
      <c r="F2" s="191"/>
      <c r="G2" s="191"/>
      <c r="H2" s="191"/>
      <c r="I2" s="191"/>
      <c r="J2" s="191"/>
      <c r="K2" s="191"/>
      <c r="L2" s="191"/>
      <c r="M2" s="191"/>
      <c r="N2" s="191"/>
      <c r="O2" s="191"/>
    </row>
    <row r="3" spans="1:15" ht="41.4" customHeight="1" thickBot="1" x14ac:dyDescent="0.5">
      <c r="A3" s="191"/>
      <c r="B3" s="191"/>
      <c r="C3" s="393" t="s">
        <v>244</v>
      </c>
      <c r="D3" s="393"/>
      <c r="E3" s="393"/>
      <c r="F3" s="393"/>
      <c r="G3" s="393"/>
      <c r="H3" s="393"/>
      <c r="I3" s="393"/>
      <c r="J3" s="323"/>
      <c r="K3" s="323"/>
      <c r="L3" s="323"/>
      <c r="M3" s="323"/>
      <c r="N3" s="191"/>
      <c r="O3" s="191"/>
    </row>
    <row r="4" spans="1:15" ht="13.2" thickBot="1" x14ac:dyDescent="0.5">
      <c r="A4" s="191"/>
      <c r="B4" s="191"/>
      <c r="C4" s="191"/>
      <c r="D4" s="191"/>
      <c r="E4" s="191"/>
      <c r="F4" s="191"/>
      <c r="G4" s="191"/>
      <c r="H4" s="191"/>
      <c r="I4" s="191"/>
      <c r="J4" s="191"/>
      <c r="K4" s="394" t="s">
        <v>89</v>
      </c>
      <c r="L4" s="396" t="s">
        <v>118</v>
      </c>
      <c r="M4" s="397"/>
      <c r="N4" s="397"/>
      <c r="O4" s="398"/>
    </row>
    <row r="5" spans="1:15" ht="35.4" customHeight="1" x14ac:dyDescent="0.45">
      <c r="A5" s="191"/>
      <c r="B5" s="399" t="s">
        <v>85</v>
      </c>
      <c r="C5" s="400"/>
      <c r="D5" s="199" t="s">
        <v>155</v>
      </c>
      <c r="E5" s="399" t="s">
        <v>8</v>
      </c>
      <c r="F5" s="401"/>
      <c r="G5" s="399" t="s">
        <v>29</v>
      </c>
      <c r="H5" s="402"/>
      <c r="I5" s="199" t="s">
        <v>156</v>
      </c>
      <c r="J5" s="191"/>
      <c r="K5" s="395"/>
      <c r="L5" s="200" t="s">
        <v>190</v>
      </c>
      <c r="M5" s="201" t="s">
        <v>191</v>
      </c>
      <c r="N5" s="202" t="s">
        <v>192</v>
      </c>
      <c r="O5" s="203" t="s">
        <v>193</v>
      </c>
    </row>
    <row r="6" spans="1:15" ht="52.2" customHeight="1" thickBot="1" x14ac:dyDescent="0.5">
      <c r="A6" s="191"/>
      <c r="B6" s="267" t="s">
        <v>195</v>
      </c>
      <c r="C6" s="226"/>
      <c r="D6" s="198" t="e">
        <f>VLOOKUP(C6,$C$11:$D$16,2,0)</f>
        <v>#N/A</v>
      </c>
      <c r="E6" s="213" t="s">
        <v>196</v>
      </c>
      <c r="F6" s="225"/>
      <c r="G6" s="268" t="s">
        <v>197</v>
      </c>
      <c r="H6" s="224"/>
      <c r="I6" s="198" t="e">
        <f>VLOOKUP(H6,$H$11:$I$20,2,0)</f>
        <v>#N/A</v>
      </c>
      <c r="J6" s="191"/>
      <c r="K6" s="204" t="e">
        <f>IF(H6="加入要件を満たさない","ア",VLOOKUP(C6&amp;F6&amp;H6,【参考】退職・異動分類表!$J$3:$K$64,2,0))</f>
        <v>#N/A</v>
      </c>
      <c r="L6" s="227" t="e">
        <f>VLOOKUP($K$6,$K$11:$O$19,2,0)</f>
        <v>#N/A</v>
      </c>
      <c r="M6" s="229" t="e">
        <f>VLOOKUP($K$6,$K$11:$O$19,3,0)</f>
        <v>#N/A</v>
      </c>
      <c r="N6" s="229" t="e">
        <f>VLOOKUP($K$6,$K$11:$O$19,4,0)</f>
        <v>#N/A</v>
      </c>
      <c r="O6" s="228" t="e">
        <f>VLOOKUP($K$6,$K$11:$O$19,5,0)</f>
        <v>#N/A</v>
      </c>
    </row>
    <row r="7" spans="1:15" ht="16.2" customHeight="1" x14ac:dyDescent="0.45">
      <c r="A7" s="191"/>
      <c r="B7" s="191"/>
      <c r="C7" s="191"/>
      <c r="D7" s="191"/>
      <c r="E7" s="191"/>
      <c r="F7" s="191"/>
      <c r="G7" s="191"/>
      <c r="H7" s="191"/>
      <c r="I7" s="191"/>
      <c r="J7" s="191"/>
      <c r="K7" s="191"/>
      <c r="L7" s="191"/>
      <c r="M7" s="191"/>
      <c r="N7" s="191"/>
      <c r="O7" s="191"/>
    </row>
    <row r="8" spans="1:15" ht="16.2" customHeight="1" thickBot="1" x14ac:dyDescent="0.5">
      <c r="A8" s="191"/>
      <c r="B8" s="191"/>
      <c r="C8" s="191"/>
      <c r="D8" s="191"/>
      <c r="E8" s="191"/>
      <c r="F8" s="191"/>
      <c r="G8" s="191"/>
      <c r="H8" s="191"/>
      <c r="I8" s="191"/>
      <c r="J8" s="191"/>
      <c r="K8" s="191"/>
      <c r="L8" s="191"/>
      <c r="M8" s="191"/>
      <c r="N8" s="191"/>
      <c r="O8" s="191"/>
    </row>
    <row r="9" spans="1:15" ht="16.2" customHeight="1" thickBot="1" x14ac:dyDescent="0.5">
      <c r="A9" s="191"/>
      <c r="B9" s="188" t="s">
        <v>159</v>
      </c>
      <c r="C9" s="269"/>
      <c r="D9" s="189"/>
      <c r="E9" s="189"/>
      <c r="F9" s="189"/>
      <c r="G9" s="189"/>
      <c r="H9" s="189"/>
      <c r="I9" s="190"/>
      <c r="J9" s="191"/>
      <c r="K9" s="188" t="s">
        <v>159</v>
      </c>
      <c r="L9" s="189"/>
      <c r="M9" s="189"/>
      <c r="N9" s="189"/>
      <c r="O9" s="190"/>
    </row>
    <row r="10" spans="1:15" ht="16.2" customHeight="1" x14ac:dyDescent="0.45">
      <c r="A10" s="191"/>
      <c r="B10" s="390" t="s">
        <v>195</v>
      </c>
      <c r="C10" s="217" t="s">
        <v>85</v>
      </c>
      <c r="D10" s="215" t="s">
        <v>87</v>
      </c>
      <c r="E10" s="387" t="s">
        <v>196</v>
      </c>
      <c r="F10" s="312" t="s">
        <v>8</v>
      </c>
      <c r="G10" s="387" t="s">
        <v>197</v>
      </c>
      <c r="H10" s="223" t="s">
        <v>29</v>
      </c>
      <c r="I10" s="192" t="s">
        <v>30</v>
      </c>
      <c r="J10" s="191"/>
      <c r="K10" s="230" t="s">
        <v>89</v>
      </c>
      <c r="L10" s="193" t="s">
        <v>157</v>
      </c>
      <c r="M10" s="194" t="s">
        <v>106</v>
      </c>
      <c r="N10" s="194" t="s">
        <v>158</v>
      </c>
      <c r="O10" s="195" t="s">
        <v>45</v>
      </c>
    </row>
    <row r="11" spans="1:15" ht="30" customHeight="1" x14ac:dyDescent="0.45">
      <c r="A11" s="191"/>
      <c r="B11" s="391"/>
      <c r="C11" s="218" t="s">
        <v>185</v>
      </c>
      <c r="D11" s="214" t="s">
        <v>5</v>
      </c>
      <c r="E11" s="388"/>
      <c r="F11" s="313" t="s">
        <v>49</v>
      </c>
      <c r="G11" s="388"/>
      <c r="H11" s="221" t="s">
        <v>49</v>
      </c>
      <c r="I11" s="196" t="s">
        <v>15</v>
      </c>
      <c r="J11" s="191"/>
      <c r="K11" s="231" t="s">
        <v>176</v>
      </c>
      <c r="L11" s="234" t="s">
        <v>52</v>
      </c>
      <c r="M11" s="207" t="s">
        <v>175</v>
      </c>
      <c r="N11" s="207" t="s">
        <v>51</v>
      </c>
      <c r="O11" s="205" t="s">
        <v>52</v>
      </c>
    </row>
    <row r="12" spans="1:15" ht="30" customHeight="1" x14ac:dyDescent="0.45">
      <c r="A12" s="191"/>
      <c r="B12" s="391"/>
      <c r="C12" s="219" t="s">
        <v>186</v>
      </c>
      <c r="D12" s="214" t="s">
        <v>5</v>
      </c>
      <c r="E12" s="388"/>
      <c r="F12" s="313" t="s">
        <v>200</v>
      </c>
      <c r="G12" s="388"/>
      <c r="H12" s="221" t="s">
        <v>28</v>
      </c>
      <c r="I12" s="196" t="s">
        <v>122</v>
      </c>
      <c r="J12" s="191"/>
      <c r="K12" s="231" t="s">
        <v>177</v>
      </c>
      <c r="L12" s="234" t="s">
        <v>52</v>
      </c>
      <c r="M12" s="207" t="s">
        <v>160</v>
      </c>
      <c r="N12" s="207" t="s">
        <v>51</v>
      </c>
      <c r="O12" s="205" t="s">
        <v>51</v>
      </c>
    </row>
    <row r="13" spans="1:15" ht="30" customHeight="1" x14ac:dyDescent="0.45">
      <c r="A13" s="191"/>
      <c r="B13" s="391"/>
      <c r="C13" s="218" t="s">
        <v>161</v>
      </c>
      <c r="D13" s="214" t="s">
        <v>5</v>
      </c>
      <c r="E13" s="388"/>
      <c r="F13" s="314" t="s">
        <v>113</v>
      </c>
      <c r="G13" s="388"/>
      <c r="H13" s="221" t="s">
        <v>200</v>
      </c>
      <c r="I13" s="196" t="s">
        <v>15</v>
      </c>
      <c r="J13" s="191"/>
      <c r="K13" s="231" t="s">
        <v>178</v>
      </c>
      <c r="L13" s="234" t="s">
        <v>52</v>
      </c>
      <c r="M13" s="207" t="s">
        <v>160</v>
      </c>
      <c r="N13" s="208" t="s">
        <v>107</v>
      </c>
      <c r="O13" s="205" t="s">
        <v>51</v>
      </c>
    </row>
    <row r="14" spans="1:15" ht="30" customHeight="1" x14ac:dyDescent="0.45">
      <c r="A14" s="191"/>
      <c r="B14" s="391"/>
      <c r="C14" s="218" t="s">
        <v>162</v>
      </c>
      <c r="D14" s="214" t="s">
        <v>6</v>
      </c>
      <c r="E14" s="388"/>
      <c r="F14" s="314" t="s">
        <v>234</v>
      </c>
      <c r="G14" s="388"/>
      <c r="H14" s="221" t="s">
        <v>184</v>
      </c>
      <c r="I14" s="196" t="s">
        <v>5</v>
      </c>
      <c r="J14" s="191"/>
      <c r="K14" s="231" t="s">
        <v>79</v>
      </c>
      <c r="L14" s="234" t="s">
        <v>52</v>
      </c>
      <c r="M14" s="207" t="s">
        <v>160</v>
      </c>
      <c r="N14" s="207" t="s">
        <v>52</v>
      </c>
      <c r="O14" s="205" t="s">
        <v>51</v>
      </c>
    </row>
    <row r="15" spans="1:15" ht="30" customHeight="1" x14ac:dyDescent="0.45">
      <c r="A15" s="191"/>
      <c r="B15" s="391"/>
      <c r="C15" s="218" t="s">
        <v>163</v>
      </c>
      <c r="D15" s="214" t="s">
        <v>6</v>
      </c>
      <c r="E15" s="388"/>
      <c r="F15" s="314" t="s">
        <v>240</v>
      </c>
      <c r="G15" s="388"/>
      <c r="H15" s="221" t="s">
        <v>161</v>
      </c>
      <c r="I15" s="196" t="s">
        <v>5</v>
      </c>
      <c r="J15" s="191"/>
      <c r="K15" s="231" t="s">
        <v>179</v>
      </c>
      <c r="L15" s="234" t="s">
        <v>52</v>
      </c>
      <c r="M15" s="207" t="s">
        <v>175</v>
      </c>
      <c r="N15" s="207" t="s">
        <v>52</v>
      </c>
      <c r="O15" s="205" t="s">
        <v>52</v>
      </c>
    </row>
    <row r="16" spans="1:15" ht="30" customHeight="1" thickBot="1" x14ac:dyDescent="0.5">
      <c r="A16" s="191"/>
      <c r="B16" s="392"/>
      <c r="C16" s="220" t="s">
        <v>164</v>
      </c>
      <c r="D16" s="216" t="s">
        <v>6</v>
      </c>
      <c r="E16" s="388"/>
      <c r="F16" s="314" t="s">
        <v>241</v>
      </c>
      <c r="G16" s="388"/>
      <c r="H16" s="222" t="s">
        <v>114</v>
      </c>
      <c r="I16" s="196" t="s">
        <v>115</v>
      </c>
      <c r="J16" s="191"/>
      <c r="K16" s="231" t="s">
        <v>180</v>
      </c>
      <c r="L16" s="234" t="s">
        <v>51</v>
      </c>
      <c r="M16" s="207" t="s">
        <v>51</v>
      </c>
      <c r="N16" s="208" t="s">
        <v>51</v>
      </c>
      <c r="O16" s="205" t="s">
        <v>51</v>
      </c>
    </row>
    <row r="17" spans="1:15" ht="30" customHeight="1" x14ac:dyDescent="0.45">
      <c r="A17" s="191"/>
      <c r="B17" s="191"/>
      <c r="C17" s="191"/>
      <c r="D17" s="191"/>
      <c r="E17" s="388"/>
      <c r="F17" s="313" t="s">
        <v>166</v>
      </c>
      <c r="G17" s="388"/>
      <c r="H17" s="221" t="s">
        <v>162</v>
      </c>
      <c r="I17" s="196" t="s">
        <v>6</v>
      </c>
      <c r="J17" s="191"/>
      <c r="K17" s="232" t="s">
        <v>181</v>
      </c>
      <c r="L17" s="234" t="s">
        <v>51</v>
      </c>
      <c r="M17" s="207" t="s">
        <v>51</v>
      </c>
      <c r="N17" s="207" t="s">
        <v>52</v>
      </c>
      <c r="O17" s="205" t="s">
        <v>51</v>
      </c>
    </row>
    <row r="18" spans="1:15" ht="30" customHeight="1" thickBot="1" x14ac:dyDescent="0.5">
      <c r="A18" s="191"/>
      <c r="B18" s="191"/>
      <c r="C18" s="197"/>
      <c r="D18" s="197"/>
      <c r="E18" s="389"/>
      <c r="F18" s="315" t="s">
        <v>236</v>
      </c>
      <c r="G18" s="388"/>
      <c r="H18" s="222" t="s">
        <v>163</v>
      </c>
      <c r="I18" s="196" t="s">
        <v>6</v>
      </c>
      <c r="J18" s="191"/>
      <c r="K18" s="232" t="s">
        <v>182</v>
      </c>
      <c r="L18" s="235" t="s">
        <v>52</v>
      </c>
      <c r="M18" s="209" t="s">
        <v>160</v>
      </c>
      <c r="N18" s="210" t="s">
        <v>107</v>
      </c>
      <c r="O18" s="211" t="s">
        <v>52</v>
      </c>
    </row>
    <row r="19" spans="1:15" ht="30" customHeight="1" thickBot="1" x14ac:dyDescent="0.5">
      <c r="A19" s="191"/>
      <c r="B19" s="191"/>
      <c r="C19" s="197"/>
      <c r="D19" s="197"/>
      <c r="E19" s="197"/>
      <c r="F19" s="191"/>
      <c r="G19" s="388"/>
      <c r="H19" s="222" t="s">
        <v>246</v>
      </c>
      <c r="I19" s="196" t="s">
        <v>6</v>
      </c>
      <c r="J19" s="191"/>
      <c r="K19" s="233" t="s">
        <v>183</v>
      </c>
      <c r="L19" s="236" t="s">
        <v>52</v>
      </c>
      <c r="M19" s="212" t="s">
        <v>175</v>
      </c>
      <c r="N19" s="212" t="s">
        <v>52</v>
      </c>
      <c r="O19" s="206" t="s">
        <v>51</v>
      </c>
    </row>
    <row r="20" spans="1:15" ht="30" customHeight="1" thickBot="1" x14ac:dyDescent="0.5">
      <c r="A20" s="191"/>
      <c r="B20" s="191"/>
      <c r="C20" s="197"/>
      <c r="D20" s="197"/>
      <c r="E20" s="197"/>
      <c r="F20" s="191"/>
      <c r="G20" s="389"/>
      <c r="H20" s="294" t="s">
        <v>214</v>
      </c>
      <c r="I20" s="295" t="s">
        <v>15</v>
      </c>
      <c r="J20" s="191"/>
      <c r="K20" s="191"/>
      <c r="L20" s="191"/>
      <c r="M20" s="191"/>
      <c r="N20" s="191"/>
      <c r="O20" s="191"/>
    </row>
    <row r="21" spans="1:15" ht="16.2" customHeight="1" x14ac:dyDescent="0.45">
      <c r="A21" s="191"/>
      <c r="B21" s="191"/>
      <c r="C21" s="191"/>
      <c r="D21" s="191"/>
      <c r="E21" s="191"/>
      <c r="F21" s="191"/>
      <c r="G21" s="191"/>
      <c r="H21" s="191"/>
      <c r="I21" s="191"/>
      <c r="J21" s="191"/>
      <c r="K21" s="191"/>
      <c r="L21" s="191"/>
      <c r="M21" s="191"/>
      <c r="N21" s="191"/>
      <c r="O21" s="191"/>
    </row>
    <row r="22" spans="1:15" ht="27" customHeight="1" x14ac:dyDescent="0.45">
      <c r="A22" s="191"/>
      <c r="B22" s="191"/>
      <c r="C22" s="191"/>
      <c r="D22" s="191"/>
      <c r="E22" s="191"/>
      <c r="F22" s="191"/>
      <c r="G22" s="191"/>
      <c r="H22" s="191"/>
      <c r="I22" s="191"/>
      <c r="J22" s="191"/>
      <c r="K22" s="191"/>
      <c r="L22" s="191"/>
      <c r="M22" s="191"/>
      <c r="N22" s="191"/>
      <c r="O22" s="191"/>
    </row>
    <row r="23" spans="1:15" ht="27" customHeight="1" x14ac:dyDescent="0.45">
      <c r="A23" s="191"/>
      <c r="B23" s="191"/>
      <c r="C23" s="191"/>
      <c r="D23" s="191"/>
      <c r="E23" s="191"/>
      <c r="F23" s="191"/>
      <c r="G23" s="191"/>
      <c r="H23" s="191"/>
      <c r="I23" s="191"/>
      <c r="J23" s="191"/>
      <c r="K23" s="296"/>
      <c r="L23" s="191"/>
      <c r="M23" s="191"/>
      <c r="N23" s="191"/>
      <c r="O23" s="191"/>
    </row>
    <row r="24" spans="1:15" ht="27" customHeight="1" x14ac:dyDescent="0.45">
      <c r="F24" s="191"/>
    </row>
    <row r="25" spans="1:15" ht="27" customHeight="1" x14ac:dyDescent="0.45"/>
    <row r="26" spans="1:15" ht="27" customHeight="1" x14ac:dyDescent="0.45"/>
    <row r="27" spans="1:15" ht="27" customHeight="1" x14ac:dyDescent="0.45"/>
    <row r="28" spans="1:15" ht="16.2" customHeight="1" x14ac:dyDescent="0.45"/>
  </sheetData>
  <sheetProtection algorithmName="SHA-512" hashValue="ykBzYw/o3zdI98JkgRpTXqil8kwrzNFSC5rB3UpC07/HQ1c1nTPecRPyaaIBum4iX9g6KW9n3A/x2gc5lR4mQQ==" saltValue="JEoWGQ/aFPMCVbzBxr1VhA==" spinCount="100000" sheet="1" objects="1" scenarios="1"/>
  <mergeCells count="9">
    <mergeCell ref="L4:O4"/>
    <mergeCell ref="B5:C5"/>
    <mergeCell ref="E5:F5"/>
    <mergeCell ref="G5:H5"/>
    <mergeCell ref="E10:E18"/>
    <mergeCell ref="G10:G20"/>
    <mergeCell ref="B10:B16"/>
    <mergeCell ref="C3:I3"/>
    <mergeCell ref="K4:K5"/>
  </mergeCells>
  <phoneticPr fontId="1"/>
  <conditionalFormatting sqref="L6:O6">
    <cfRule type="notContainsBlanks" dxfId="5" priority="7">
      <formula>LEN(TRIM(L6))&gt;0</formula>
    </cfRule>
  </conditionalFormatting>
  <conditionalFormatting sqref="L6:O6">
    <cfRule type="expression" dxfId="4" priority="8">
      <formula>AND(#REF!&lt;3,#REF!="有（R4.11.30まで）")</formula>
    </cfRule>
    <cfRule type="expression" dxfId="3" priority="9">
      <formula>AND(#REF!&lt;2,#REF!="無")</formula>
    </cfRule>
  </conditionalFormatting>
  <conditionalFormatting sqref="K6">
    <cfRule type="notContainsBlanks" dxfId="2" priority="4">
      <formula>LEN(TRIM(K6))&gt;0</formula>
    </cfRule>
  </conditionalFormatting>
  <conditionalFormatting sqref="K6">
    <cfRule type="expression" dxfId="1" priority="5">
      <formula>AND(#REF!&lt;3,#REF!="有（R4.11.30まで）")</formula>
    </cfRule>
    <cfRule type="expression" dxfId="0" priority="6">
      <formula>AND(#REF!&lt;2,#REF!="無")</formula>
    </cfRule>
  </conditionalFormatting>
  <dataValidations count="3">
    <dataValidation type="list" allowBlank="1" showInputMessage="1" showErrorMessage="1" sqref="C6" xr:uid="{6D99AE75-4DD1-452C-A936-52CE68955B35}">
      <formula1>$C$11:$C$16</formula1>
    </dataValidation>
    <dataValidation type="list" allowBlank="1" showInputMessage="1" showErrorMessage="1" sqref="H6" xr:uid="{FCF71DB5-B2AF-4123-8C36-042395AF8C0F}">
      <formula1>$H$11:$H$20</formula1>
    </dataValidation>
    <dataValidation type="list" allowBlank="1" showInputMessage="1" showErrorMessage="1" sqref="F6" xr:uid="{21CC8F7A-D3D1-47AE-8BD2-69BF6F29BEA2}">
      <formula1>$F$11:$F$18</formula1>
    </dataValidation>
  </dataValidations>
  <pageMargins left="0.7" right="0.7" top="0.75" bottom="0.75" header="0.3" footer="0.3"/>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E4582-0D55-4F28-87C6-83185BBFC511}">
  <sheetPr codeName="Sheet4">
    <tabColor rgb="FF92D050"/>
    <pageSetUpPr fitToPage="1"/>
  </sheetPr>
  <dimension ref="A1:U67"/>
  <sheetViews>
    <sheetView view="pageBreakPreview" zoomScaleNormal="85" zoomScaleSheetLayoutView="100" workbookViewId="0">
      <pane ySplit="2" topLeftCell="A3" activePane="bottomLeft" state="frozen"/>
      <selection pane="bottomLeft" activeCell="G9" sqref="G9"/>
    </sheetView>
  </sheetViews>
  <sheetFormatPr defaultColWidth="8.09765625" defaultRowHeight="12.6" x14ac:dyDescent="0.45"/>
  <cols>
    <col min="1" max="1" width="4.59765625" style="1" bestFit="1" customWidth="1"/>
    <col min="2" max="2" width="9.296875" style="1" customWidth="1"/>
    <col min="3" max="3" width="11.5" style="3" customWidth="1"/>
    <col min="4" max="4" width="23.796875" style="2" customWidth="1"/>
    <col min="5" max="5" width="15" style="3" bestFit="1" customWidth="1"/>
    <col min="6" max="6" width="27.296875" style="1" hidden="1" customWidth="1"/>
    <col min="7" max="7" width="24.69921875" style="3" customWidth="1"/>
    <col min="8" max="8" width="24.5" style="45" bestFit="1" customWidth="1"/>
    <col min="9" max="9" width="16.69921875" style="2" bestFit="1" customWidth="1"/>
    <col min="10" max="10" width="16.69921875" style="2" hidden="1" customWidth="1"/>
    <col min="11" max="11" width="6.69921875" style="3" customWidth="1"/>
    <col min="12" max="15" width="10.09765625" style="3" customWidth="1"/>
    <col min="16" max="16" width="21.296875" style="1" hidden="1" customWidth="1"/>
    <col min="17" max="17" width="18.296875" style="3" hidden="1" customWidth="1"/>
    <col min="18" max="20" width="0" style="1" hidden="1" customWidth="1"/>
    <col min="21" max="21" width="23.69921875" style="3" customWidth="1"/>
    <col min="22" max="16384" width="8.09765625" style="1"/>
  </cols>
  <sheetData>
    <row r="1" spans="1:21" ht="21" customHeight="1" x14ac:dyDescent="0.45">
      <c r="A1" s="118"/>
      <c r="B1" s="411" t="s">
        <v>35</v>
      </c>
      <c r="C1" s="413" t="s">
        <v>90</v>
      </c>
      <c r="D1" s="414"/>
      <c r="E1" s="415"/>
      <c r="F1" s="416" t="s">
        <v>100</v>
      </c>
      <c r="G1" s="409" t="s">
        <v>101</v>
      </c>
      <c r="H1" s="413" t="s">
        <v>98</v>
      </c>
      <c r="I1" s="414"/>
      <c r="J1" s="416" t="s">
        <v>123</v>
      </c>
      <c r="K1" s="405" t="s">
        <v>89</v>
      </c>
      <c r="L1" s="407" t="s">
        <v>118</v>
      </c>
      <c r="M1" s="407"/>
      <c r="N1" s="407"/>
      <c r="O1" s="408"/>
      <c r="P1" s="320" t="s">
        <v>36</v>
      </c>
      <c r="Q1" s="27" t="s">
        <v>40</v>
      </c>
      <c r="U1" s="403" t="s">
        <v>2</v>
      </c>
    </row>
    <row r="2" spans="1:21" ht="28.5" customHeight="1" thickBot="1" x14ac:dyDescent="0.5">
      <c r="A2" s="119" t="s">
        <v>96</v>
      </c>
      <c r="B2" s="412"/>
      <c r="C2" s="120" t="s">
        <v>47</v>
      </c>
      <c r="D2" s="121" t="s">
        <v>119</v>
      </c>
      <c r="E2" s="122" t="s">
        <v>88</v>
      </c>
      <c r="F2" s="417"/>
      <c r="G2" s="410"/>
      <c r="H2" s="121" t="s">
        <v>128</v>
      </c>
      <c r="I2" s="122" t="s">
        <v>88</v>
      </c>
      <c r="J2" s="417"/>
      <c r="K2" s="406"/>
      <c r="L2" s="123" t="s">
        <v>43</v>
      </c>
      <c r="M2" s="123" t="s">
        <v>106</v>
      </c>
      <c r="N2" s="124" t="s">
        <v>42</v>
      </c>
      <c r="O2" s="125" t="s">
        <v>45</v>
      </c>
      <c r="P2" s="321"/>
      <c r="Q2" s="32"/>
      <c r="U2" s="404"/>
    </row>
    <row r="3" spans="1:21" ht="35.1" customHeight="1" thickTop="1" x14ac:dyDescent="0.45">
      <c r="A3" s="126">
        <v>1</v>
      </c>
      <c r="B3" s="127" t="s">
        <v>48</v>
      </c>
      <c r="C3" s="128" t="s">
        <v>9</v>
      </c>
      <c r="D3" s="129" t="s">
        <v>32</v>
      </c>
      <c r="E3" s="130" t="s">
        <v>94</v>
      </c>
      <c r="F3" s="131" t="s">
        <v>63</v>
      </c>
      <c r="G3" s="127" t="s">
        <v>49</v>
      </c>
      <c r="H3" s="132" t="s">
        <v>49</v>
      </c>
      <c r="I3" s="133" t="s">
        <v>130</v>
      </c>
      <c r="J3" s="134" t="str">
        <f t="shared" ref="J3:J21" si="0">D3&amp;G3&amp;H3</f>
        <v>会計年度任用職員無職無職</v>
      </c>
      <c r="K3" s="127" t="s">
        <v>74</v>
      </c>
      <c r="L3" s="135" t="s">
        <v>52</v>
      </c>
      <c r="M3" s="135" t="s">
        <v>175</v>
      </c>
      <c r="N3" s="135" t="s">
        <v>51</v>
      </c>
      <c r="O3" s="135" t="s">
        <v>52</v>
      </c>
      <c r="P3" s="95" t="s">
        <v>55</v>
      </c>
      <c r="Q3" s="96" t="s">
        <v>127</v>
      </c>
      <c r="U3" s="48"/>
    </row>
    <row r="4" spans="1:21" ht="35.1" customHeight="1" x14ac:dyDescent="0.45">
      <c r="A4" s="126">
        <v>2</v>
      </c>
      <c r="B4" s="136" t="s">
        <v>48</v>
      </c>
      <c r="C4" s="137" t="s">
        <v>9</v>
      </c>
      <c r="D4" s="138" t="s">
        <v>32</v>
      </c>
      <c r="E4" s="139" t="s">
        <v>94</v>
      </c>
      <c r="F4" s="140" t="s">
        <v>63</v>
      </c>
      <c r="G4" s="144" t="s">
        <v>49</v>
      </c>
      <c r="H4" s="141" t="s">
        <v>28</v>
      </c>
      <c r="I4" s="142" t="s">
        <v>126</v>
      </c>
      <c r="J4" s="143" t="str">
        <f t="shared" si="0"/>
        <v>会計年度任用職員無職任意継続</v>
      </c>
      <c r="K4" s="144" t="s">
        <v>74</v>
      </c>
      <c r="L4" s="145" t="s">
        <v>52</v>
      </c>
      <c r="M4" s="145" t="s">
        <v>175</v>
      </c>
      <c r="N4" s="145" t="s">
        <v>51</v>
      </c>
      <c r="O4" s="145" t="s">
        <v>52</v>
      </c>
      <c r="P4" s="93" t="s">
        <v>55</v>
      </c>
      <c r="Q4" s="94" t="s">
        <v>46</v>
      </c>
      <c r="U4" s="34"/>
    </row>
    <row r="5" spans="1:21" ht="35.1" customHeight="1" x14ac:dyDescent="0.45">
      <c r="A5" s="146">
        <v>3</v>
      </c>
      <c r="B5" s="147" t="s">
        <v>48</v>
      </c>
      <c r="C5" s="148" t="s">
        <v>9</v>
      </c>
      <c r="D5" s="149" t="s">
        <v>32</v>
      </c>
      <c r="E5" s="150" t="s">
        <v>94</v>
      </c>
      <c r="F5" s="151" t="s">
        <v>63</v>
      </c>
      <c r="G5" s="147" t="s">
        <v>201</v>
      </c>
      <c r="H5" s="152" t="s">
        <v>201</v>
      </c>
      <c r="I5" s="289" t="s">
        <v>130</v>
      </c>
      <c r="J5" s="153" t="str">
        <f t="shared" si="0"/>
        <v>会計年度任用職員民間等に就職民間等に就職</v>
      </c>
      <c r="K5" s="147" t="s">
        <v>74</v>
      </c>
      <c r="L5" s="154" t="s">
        <v>52</v>
      </c>
      <c r="M5" s="145" t="s">
        <v>175</v>
      </c>
      <c r="N5" s="154" t="s">
        <v>51</v>
      </c>
      <c r="O5" s="154" t="s">
        <v>52</v>
      </c>
      <c r="P5" s="37" t="s">
        <v>55</v>
      </c>
      <c r="Q5" s="42" t="s">
        <v>69</v>
      </c>
      <c r="S5" s="34" t="s">
        <v>16</v>
      </c>
      <c r="T5" s="52" t="s">
        <v>16</v>
      </c>
      <c r="U5" s="34"/>
    </row>
    <row r="6" spans="1:21" ht="35.1" customHeight="1" x14ac:dyDescent="0.45">
      <c r="A6" s="126">
        <v>4</v>
      </c>
      <c r="B6" s="155" t="s">
        <v>48</v>
      </c>
      <c r="C6" s="156" t="s">
        <v>9</v>
      </c>
      <c r="D6" s="157" t="s">
        <v>32</v>
      </c>
      <c r="E6" s="158" t="s">
        <v>94</v>
      </c>
      <c r="F6" s="159" t="s">
        <v>63</v>
      </c>
      <c r="G6" s="155" t="s">
        <v>104</v>
      </c>
      <c r="H6" s="160" t="s">
        <v>124</v>
      </c>
      <c r="I6" s="290" t="s">
        <v>91</v>
      </c>
      <c r="J6" s="161" t="str">
        <f t="shared" si="0"/>
        <v>会計年度任用職員知事部局内で任用変更等常勤職員（任期付含む）</v>
      </c>
      <c r="K6" s="155" t="s">
        <v>144</v>
      </c>
      <c r="L6" s="162" t="s">
        <v>52</v>
      </c>
      <c r="M6" s="162" t="s">
        <v>160</v>
      </c>
      <c r="N6" s="155" t="s">
        <v>107</v>
      </c>
      <c r="O6" s="162" t="s">
        <v>52</v>
      </c>
      <c r="P6" s="38" t="s">
        <v>55</v>
      </c>
      <c r="Q6" s="43" t="s">
        <v>75</v>
      </c>
      <c r="S6" s="34" t="s">
        <v>175</v>
      </c>
      <c r="T6" s="52" t="s">
        <v>53</v>
      </c>
      <c r="U6" s="41"/>
    </row>
    <row r="7" spans="1:21" ht="35.1" customHeight="1" x14ac:dyDescent="0.45">
      <c r="A7" s="146">
        <v>5</v>
      </c>
      <c r="B7" s="155" t="s">
        <v>48</v>
      </c>
      <c r="C7" s="156" t="s">
        <v>9</v>
      </c>
      <c r="D7" s="157" t="s">
        <v>232</v>
      </c>
      <c r="E7" s="158" t="s">
        <v>94</v>
      </c>
      <c r="F7" s="159" t="s">
        <v>84</v>
      </c>
      <c r="G7" s="155" t="s">
        <v>104</v>
      </c>
      <c r="H7" s="160" t="s">
        <v>34</v>
      </c>
      <c r="I7" s="290" t="s">
        <v>93</v>
      </c>
      <c r="J7" s="161" t="str">
        <f t="shared" si="0"/>
        <v>会計年度任用職員知事部局内で任用変更等臨時的任用職員</v>
      </c>
      <c r="K7" s="155" t="s">
        <v>76</v>
      </c>
      <c r="L7" s="162" t="s">
        <v>52</v>
      </c>
      <c r="M7" s="162" t="s">
        <v>160</v>
      </c>
      <c r="N7" s="162" t="s">
        <v>51</v>
      </c>
      <c r="O7" s="162" t="s">
        <v>51</v>
      </c>
      <c r="P7" s="38" t="s">
        <v>55</v>
      </c>
      <c r="Q7" s="43" t="s">
        <v>77</v>
      </c>
      <c r="S7" s="34" t="s">
        <v>160</v>
      </c>
      <c r="T7" s="56" t="s">
        <v>107</v>
      </c>
      <c r="U7" s="287" t="s">
        <v>213</v>
      </c>
    </row>
    <row r="8" spans="1:21" ht="35.1" customHeight="1" x14ac:dyDescent="0.45">
      <c r="A8" s="126">
        <v>6</v>
      </c>
      <c r="B8" s="155" t="s">
        <v>48</v>
      </c>
      <c r="C8" s="156" t="s">
        <v>9</v>
      </c>
      <c r="D8" s="157" t="s">
        <v>232</v>
      </c>
      <c r="E8" s="158" t="s">
        <v>94</v>
      </c>
      <c r="F8" s="159" t="s">
        <v>63</v>
      </c>
      <c r="G8" s="155" t="s">
        <v>234</v>
      </c>
      <c r="H8" s="160" t="s">
        <v>245</v>
      </c>
      <c r="I8" s="290" t="s">
        <v>93</v>
      </c>
      <c r="J8" s="161" t="str">
        <f t="shared" si="0"/>
        <v>会計年度任用職員知事部局内の他所属で任用会計年度任用（非常勤）職員</v>
      </c>
      <c r="K8" s="155" t="s">
        <v>76</v>
      </c>
      <c r="L8" s="162" t="s">
        <v>52</v>
      </c>
      <c r="M8" s="162" t="s">
        <v>160</v>
      </c>
      <c r="N8" s="162" t="s">
        <v>51</v>
      </c>
      <c r="O8" s="162" t="s">
        <v>51</v>
      </c>
      <c r="P8" s="38" t="s">
        <v>55</v>
      </c>
      <c r="Q8" s="43" t="s">
        <v>77</v>
      </c>
      <c r="U8" s="287" t="s">
        <v>213</v>
      </c>
    </row>
    <row r="9" spans="1:21" ht="35.1" customHeight="1" x14ac:dyDescent="0.45">
      <c r="A9" s="146">
        <v>7</v>
      </c>
      <c r="B9" s="163" t="s">
        <v>48</v>
      </c>
      <c r="C9" s="164" t="s">
        <v>9</v>
      </c>
      <c r="D9" s="165" t="s">
        <v>32</v>
      </c>
      <c r="E9" s="166" t="s">
        <v>94</v>
      </c>
      <c r="F9" s="167" t="s">
        <v>63</v>
      </c>
      <c r="G9" s="163" t="s">
        <v>212</v>
      </c>
      <c r="H9" s="168" t="s">
        <v>124</v>
      </c>
      <c r="I9" s="291" t="s">
        <v>91</v>
      </c>
      <c r="J9" s="169" t="str">
        <f t="shared" si="0"/>
        <v>会計年度任用職員地共済大阪府支部所属の
法人等に就職常勤職員（任期付含む）</v>
      </c>
      <c r="K9" s="163" t="s">
        <v>144</v>
      </c>
      <c r="L9" s="170" t="s">
        <v>52</v>
      </c>
      <c r="M9" s="170" t="s">
        <v>160</v>
      </c>
      <c r="N9" s="163" t="s">
        <v>107</v>
      </c>
      <c r="O9" s="170" t="s">
        <v>52</v>
      </c>
      <c r="P9" s="72" t="s">
        <v>55</v>
      </c>
      <c r="Q9" s="75" t="s">
        <v>75</v>
      </c>
      <c r="U9" s="76"/>
    </row>
    <row r="10" spans="1:21" ht="35.1" customHeight="1" x14ac:dyDescent="0.45">
      <c r="A10" s="126">
        <v>8</v>
      </c>
      <c r="B10" s="163" t="s">
        <v>80</v>
      </c>
      <c r="C10" s="164" t="s">
        <v>10</v>
      </c>
      <c r="D10" s="165" t="s">
        <v>32</v>
      </c>
      <c r="E10" s="166" t="s">
        <v>93</v>
      </c>
      <c r="F10" s="167" t="s">
        <v>63</v>
      </c>
      <c r="G10" s="163" t="s">
        <v>212</v>
      </c>
      <c r="H10" s="168" t="s">
        <v>246</v>
      </c>
      <c r="I10" s="291" t="s">
        <v>93</v>
      </c>
      <c r="J10" s="169" t="str">
        <f t="shared" si="0"/>
        <v>会計年度任用職員地共済大阪府支部所属の
法人等に就職会計年度任用（非常勤）職員</v>
      </c>
      <c r="K10" s="163" t="s">
        <v>76</v>
      </c>
      <c r="L10" s="170" t="s">
        <v>52</v>
      </c>
      <c r="M10" s="170" t="s">
        <v>160</v>
      </c>
      <c r="N10" s="170" t="s">
        <v>51</v>
      </c>
      <c r="O10" s="170" t="s">
        <v>51</v>
      </c>
      <c r="P10" s="72" t="s">
        <v>55</v>
      </c>
      <c r="Q10" s="75" t="s">
        <v>77</v>
      </c>
      <c r="U10" s="288" t="s">
        <v>213</v>
      </c>
    </row>
    <row r="11" spans="1:21" ht="35.1" customHeight="1" x14ac:dyDescent="0.45">
      <c r="A11" s="146">
        <v>9</v>
      </c>
      <c r="B11" s="163" t="s">
        <v>80</v>
      </c>
      <c r="C11" s="164" t="s">
        <v>10</v>
      </c>
      <c r="D11" s="165" t="s">
        <v>32</v>
      </c>
      <c r="E11" s="166" t="s">
        <v>93</v>
      </c>
      <c r="F11" s="167" t="s">
        <v>63</v>
      </c>
      <c r="G11" s="163" t="s">
        <v>212</v>
      </c>
      <c r="H11" s="168" t="s">
        <v>34</v>
      </c>
      <c r="I11" s="291" t="s">
        <v>93</v>
      </c>
      <c r="J11" s="169" t="str">
        <f t="shared" si="0"/>
        <v>会計年度任用職員地共済大阪府支部所属の
法人等に就職臨時的任用職員</v>
      </c>
      <c r="K11" s="163" t="s">
        <v>76</v>
      </c>
      <c r="L11" s="170" t="s">
        <v>52</v>
      </c>
      <c r="M11" s="170" t="s">
        <v>160</v>
      </c>
      <c r="N11" s="170" t="s">
        <v>51</v>
      </c>
      <c r="O11" s="170" t="s">
        <v>51</v>
      </c>
      <c r="P11" s="72" t="s">
        <v>55</v>
      </c>
      <c r="Q11" s="75" t="s">
        <v>77</v>
      </c>
      <c r="U11" s="288" t="s">
        <v>213</v>
      </c>
    </row>
    <row r="12" spans="1:21" ht="35.1" customHeight="1" x14ac:dyDescent="0.45">
      <c r="A12" s="126">
        <v>10</v>
      </c>
      <c r="B12" s="147" t="s">
        <v>48</v>
      </c>
      <c r="C12" s="148" t="s">
        <v>9</v>
      </c>
      <c r="D12" s="149" t="s">
        <v>147</v>
      </c>
      <c r="E12" s="150" t="s">
        <v>92</v>
      </c>
      <c r="F12" s="151" t="s">
        <v>149</v>
      </c>
      <c r="G12" s="147" t="s">
        <v>49</v>
      </c>
      <c r="H12" s="152" t="s">
        <v>49</v>
      </c>
      <c r="I12" s="289" t="s">
        <v>130</v>
      </c>
      <c r="J12" s="153" t="str">
        <f t="shared" si="0"/>
        <v>再任用フルタイム職員無職無職</v>
      </c>
      <c r="K12" s="147" t="s">
        <v>74</v>
      </c>
      <c r="L12" s="154" t="s">
        <v>52</v>
      </c>
      <c r="M12" s="145" t="s">
        <v>175</v>
      </c>
      <c r="N12" s="154" t="s">
        <v>51</v>
      </c>
      <c r="O12" s="154" t="s">
        <v>52</v>
      </c>
      <c r="P12" s="37" t="s">
        <v>55</v>
      </c>
      <c r="Q12" s="36" t="s">
        <v>127</v>
      </c>
      <c r="U12" s="34"/>
    </row>
    <row r="13" spans="1:21" ht="35.1" customHeight="1" x14ac:dyDescent="0.45">
      <c r="A13" s="146">
        <v>11</v>
      </c>
      <c r="B13" s="147" t="s">
        <v>48</v>
      </c>
      <c r="C13" s="148" t="s">
        <v>9</v>
      </c>
      <c r="D13" s="149" t="s">
        <v>147</v>
      </c>
      <c r="E13" s="150" t="s">
        <v>92</v>
      </c>
      <c r="F13" s="151" t="s">
        <v>149</v>
      </c>
      <c r="G13" s="147" t="s">
        <v>49</v>
      </c>
      <c r="H13" s="152" t="s">
        <v>28</v>
      </c>
      <c r="I13" s="289" t="s">
        <v>129</v>
      </c>
      <c r="J13" s="153" t="str">
        <f t="shared" si="0"/>
        <v>再任用フルタイム職員無職任意継続</v>
      </c>
      <c r="K13" s="147" t="s">
        <v>74</v>
      </c>
      <c r="L13" s="154" t="s">
        <v>52</v>
      </c>
      <c r="M13" s="145" t="s">
        <v>175</v>
      </c>
      <c r="N13" s="154" t="s">
        <v>51</v>
      </c>
      <c r="O13" s="154" t="s">
        <v>52</v>
      </c>
      <c r="P13" s="37" t="s">
        <v>55</v>
      </c>
      <c r="Q13" s="36" t="s">
        <v>46</v>
      </c>
      <c r="U13" s="34"/>
    </row>
    <row r="14" spans="1:21" ht="35.1" customHeight="1" x14ac:dyDescent="0.45">
      <c r="A14" s="126">
        <v>12</v>
      </c>
      <c r="B14" s="147" t="s">
        <v>48</v>
      </c>
      <c r="C14" s="148" t="s">
        <v>9</v>
      </c>
      <c r="D14" s="149" t="s">
        <v>147</v>
      </c>
      <c r="E14" s="150" t="s">
        <v>92</v>
      </c>
      <c r="F14" s="151" t="s">
        <v>149</v>
      </c>
      <c r="G14" s="147" t="s">
        <v>199</v>
      </c>
      <c r="H14" s="152" t="s">
        <v>201</v>
      </c>
      <c r="I14" s="289" t="s">
        <v>130</v>
      </c>
      <c r="J14" s="153" t="str">
        <f t="shared" si="0"/>
        <v>再任用フルタイム職員民間等に就職民間等に就職</v>
      </c>
      <c r="K14" s="147" t="s">
        <v>74</v>
      </c>
      <c r="L14" s="154" t="s">
        <v>52</v>
      </c>
      <c r="M14" s="145" t="s">
        <v>175</v>
      </c>
      <c r="N14" s="154" t="s">
        <v>51</v>
      </c>
      <c r="O14" s="154" t="s">
        <v>52</v>
      </c>
      <c r="P14" s="37" t="s">
        <v>55</v>
      </c>
      <c r="Q14" s="42" t="s">
        <v>69</v>
      </c>
      <c r="U14" s="34"/>
    </row>
    <row r="15" spans="1:21" ht="35.1" customHeight="1" x14ac:dyDescent="0.45">
      <c r="A15" s="146">
        <v>13</v>
      </c>
      <c r="B15" s="155" t="s">
        <v>48</v>
      </c>
      <c r="C15" s="156" t="s">
        <v>9</v>
      </c>
      <c r="D15" s="157" t="s">
        <v>147</v>
      </c>
      <c r="E15" s="158" t="s">
        <v>92</v>
      </c>
      <c r="F15" s="159" t="s">
        <v>149</v>
      </c>
      <c r="G15" s="155" t="s">
        <v>104</v>
      </c>
      <c r="H15" s="160" t="s">
        <v>148</v>
      </c>
      <c r="I15" s="290" t="s">
        <v>93</v>
      </c>
      <c r="J15" s="161" t="str">
        <f t="shared" si="0"/>
        <v>再任用フルタイム職員知事部局内で任用変更等再任用短時間勤務職員</v>
      </c>
      <c r="K15" s="155" t="s">
        <v>76</v>
      </c>
      <c r="L15" s="162" t="s">
        <v>52</v>
      </c>
      <c r="M15" s="162" t="s">
        <v>160</v>
      </c>
      <c r="N15" s="162" t="s">
        <v>51</v>
      </c>
      <c r="O15" s="162" t="s">
        <v>51</v>
      </c>
      <c r="P15" s="38" t="s">
        <v>55</v>
      </c>
      <c r="Q15" s="43" t="s">
        <v>77</v>
      </c>
      <c r="U15" s="287" t="s">
        <v>213</v>
      </c>
    </row>
    <row r="16" spans="1:21" ht="35.1" customHeight="1" x14ac:dyDescent="0.45">
      <c r="A16" s="126">
        <v>14</v>
      </c>
      <c r="B16" s="155" t="s">
        <v>48</v>
      </c>
      <c r="C16" s="156" t="s">
        <v>9</v>
      </c>
      <c r="D16" s="157" t="s">
        <v>147</v>
      </c>
      <c r="E16" s="158" t="s">
        <v>92</v>
      </c>
      <c r="F16" s="159" t="s">
        <v>149</v>
      </c>
      <c r="G16" s="155" t="s">
        <v>104</v>
      </c>
      <c r="H16" s="160" t="s">
        <v>246</v>
      </c>
      <c r="I16" s="290" t="s">
        <v>93</v>
      </c>
      <c r="J16" s="161" t="str">
        <f t="shared" si="0"/>
        <v>再任用フルタイム職員知事部局内で任用変更等会計年度任用（非常勤）職員</v>
      </c>
      <c r="K16" s="155" t="s">
        <v>76</v>
      </c>
      <c r="L16" s="162" t="s">
        <v>52</v>
      </c>
      <c r="M16" s="162" t="s">
        <v>160</v>
      </c>
      <c r="N16" s="162" t="s">
        <v>51</v>
      </c>
      <c r="O16" s="162" t="s">
        <v>51</v>
      </c>
      <c r="P16" s="38" t="s">
        <v>55</v>
      </c>
      <c r="Q16" s="43" t="s">
        <v>77</v>
      </c>
      <c r="U16" s="287" t="s">
        <v>213</v>
      </c>
    </row>
    <row r="17" spans="1:21" ht="35.1" customHeight="1" x14ac:dyDescent="0.45">
      <c r="A17" s="146">
        <v>15</v>
      </c>
      <c r="B17" s="155" t="s">
        <v>48</v>
      </c>
      <c r="C17" s="156" t="s">
        <v>9</v>
      </c>
      <c r="D17" s="157" t="s">
        <v>147</v>
      </c>
      <c r="E17" s="158" t="s">
        <v>92</v>
      </c>
      <c r="F17" s="159" t="s">
        <v>149</v>
      </c>
      <c r="G17" s="155" t="s">
        <v>104</v>
      </c>
      <c r="H17" s="160" t="s">
        <v>34</v>
      </c>
      <c r="I17" s="290" t="s">
        <v>93</v>
      </c>
      <c r="J17" s="161" t="str">
        <f t="shared" si="0"/>
        <v>再任用フルタイム職員知事部局内で任用変更等臨時的任用職員</v>
      </c>
      <c r="K17" s="155" t="s">
        <v>76</v>
      </c>
      <c r="L17" s="162" t="s">
        <v>52</v>
      </c>
      <c r="M17" s="162" t="s">
        <v>160</v>
      </c>
      <c r="N17" s="162" t="s">
        <v>51</v>
      </c>
      <c r="O17" s="162" t="s">
        <v>51</v>
      </c>
      <c r="P17" s="38" t="s">
        <v>55</v>
      </c>
      <c r="Q17" s="43" t="s">
        <v>77</v>
      </c>
      <c r="U17" s="287" t="s">
        <v>213</v>
      </c>
    </row>
    <row r="18" spans="1:21" ht="35.1" customHeight="1" x14ac:dyDescent="0.45">
      <c r="A18" s="126">
        <v>16</v>
      </c>
      <c r="B18" s="163" t="s">
        <v>48</v>
      </c>
      <c r="C18" s="164" t="s">
        <v>9</v>
      </c>
      <c r="D18" s="165" t="s">
        <v>147</v>
      </c>
      <c r="E18" s="166" t="s">
        <v>92</v>
      </c>
      <c r="F18" s="167" t="s">
        <v>149</v>
      </c>
      <c r="G18" s="163" t="s">
        <v>212</v>
      </c>
      <c r="H18" s="168" t="s">
        <v>124</v>
      </c>
      <c r="I18" s="291" t="s">
        <v>91</v>
      </c>
      <c r="J18" s="169" t="str">
        <f t="shared" si="0"/>
        <v>再任用フルタイム職員地共済大阪府支部所属の
法人等に就職常勤職員（任期付含む）</v>
      </c>
      <c r="K18" s="170" t="s">
        <v>76</v>
      </c>
      <c r="L18" s="170" t="s">
        <v>52</v>
      </c>
      <c r="M18" s="170" t="s">
        <v>160</v>
      </c>
      <c r="N18" s="170" t="s">
        <v>51</v>
      </c>
      <c r="O18" s="170" t="s">
        <v>51</v>
      </c>
      <c r="P18" s="72" t="s">
        <v>55</v>
      </c>
      <c r="Q18" s="75" t="s">
        <v>75</v>
      </c>
      <c r="U18" s="76"/>
    </row>
    <row r="19" spans="1:21" ht="35.1" customHeight="1" x14ac:dyDescent="0.45">
      <c r="A19" s="146">
        <v>17</v>
      </c>
      <c r="B19" s="163" t="s">
        <v>48</v>
      </c>
      <c r="C19" s="164" t="s">
        <v>9</v>
      </c>
      <c r="D19" s="165" t="s">
        <v>147</v>
      </c>
      <c r="E19" s="166" t="s">
        <v>92</v>
      </c>
      <c r="F19" s="167" t="s">
        <v>149</v>
      </c>
      <c r="G19" s="163" t="s">
        <v>212</v>
      </c>
      <c r="H19" s="168" t="s">
        <v>246</v>
      </c>
      <c r="I19" s="291" t="s">
        <v>93</v>
      </c>
      <c r="J19" s="169" t="str">
        <f t="shared" si="0"/>
        <v>再任用フルタイム職員地共済大阪府支部所属の
法人等に就職会計年度任用（非常勤）職員</v>
      </c>
      <c r="K19" s="163" t="s">
        <v>76</v>
      </c>
      <c r="L19" s="170" t="s">
        <v>52</v>
      </c>
      <c r="M19" s="170" t="s">
        <v>160</v>
      </c>
      <c r="N19" s="170" t="s">
        <v>51</v>
      </c>
      <c r="O19" s="170" t="s">
        <v>51</v>
      </c>
      <c r="P19" s="72" t="s">
        <v>55</v>
      </c>
      <c r="Q19" s="75" t="s">
        <v>77</v>
      </c>
      <c r="U19" s="288" t="s">
        <v>213</v>
      </c>
    </row>
    <row r="20" spans="1:21" ht="35.1" customHeight="1" x14ac:dyDescent="0.45">
      <c r="A20" s="126">
        <v>18</v>
      </c>
      <c r="B20" s="163" t="s">
        <v>48</v>
      </c>
      <c r="C20" s="164" t="s">
        <v>9</v>
      </c>
      <c r="D20" s="165" t="s">
        <v>147</v>
      </c>
      <c r="E20" s="166" t="s">
        <v>92</v>
      </c>
      <c r="F20" s="167" t="s">
        <v>149</v>
      </c>
      <c r="G20" s="163" t="s">
        <v>212</v>
      </c>
      <c r="H20" s="168" t="s">
        <v>34</v>
      </c>
      <c r="I20" s="291" t="s">
        <v>93</v>
      </c>
      <c r="J20" s="169" t="str">
        <f t="shared" si="0"/>
        <v>再任用フルタイム職員地共済大阪府支部所属の
法人等に就職臨時的任用職員</v>
      </c>
      <c r="K20" s="163" t="s">
        <v>76</v>
      </c>
      <c r="L20" s="170" t="s">
        <v>52</v>
      </c>
      <c r="M20" s="170" t="s">
        <v>160</v>
      </c>
      <c r="N20" s="170" t="s">
        <v>51</v>
      </c>
      <c r="O20" s="170" t="s">
        <v>51</v>
      </c>
      <c r="P20" s="72" t="s">
        <v>55</v>
      </c>
      <c r="Q20" s="75" t="s">
        <v>77</v>
      </c>
      <c r="U20" s="288" t="s">
        <v>213</v>
      </c>
    </row>
    <row r="21" spans="1:21" ht="35.1" customHeight="1" x14ac:dyDescent="0.45">
      <c r="A21" s="146">
        <v>19</v>
      </c>
      <c r="B21" s="147" t="s">
        <v>48</v>
      </c>
      <c r="C21" s="148" t="s">
        <v>10</v>
      </c>
      <c r="D21" s="149" t="s">
        <v>124</v>
      </c>
      <c r="E21" s="150" t="s">
        <v>92</v>
      </c>
      <c r="F21" s="146" t="s">
        <v>33</v>
      </c>
      <c r="G21" s="147" t="s">
        <v>49</v>
      </c>
      <c r="H21" s="152" t="s">
        <v>49</v>
      </c>
      <c r="I21" s="289" t="s">
        <v>130</v>
      </c>
      <c r="J21" s="153" t="str">
        <f t="shared" si="0"/>
        <v>常勤職員（任期付含む）無職無職</v>
      </c>
      <c r="K21" s="154" t="s">
        <v>74</v>
      </c>
      <c r="L21" s="154" t="s">
        <v>52</v>
      </c>
      <c r="M21" s="145" t="s">
        <v>175</v>
      </c>
      <c r="N21" s="154" t="s">
        <v>51</v>
      </c>
      <c r="O21" s="154" t="s">
        <v>52</v>
      </c>
      <c r="P21" s="33" t="s">
        <v>33</v>
      </c>
      <c r="Q21" s="36" t="s">
        <v>127</v>
      </c>
      <c r="U21" s="34"/>
    </row>
    <row r="22" spans="1:21" ht="35.1" customHeight="1" x14ac:dyDescent="0.45">
      <c r="A22" s="126">
        <v>20</v>
      </c>
      <c r="B22" s="147" t="s">
        <v>48</v>
      </c>
      <c r="C22" s="148" t="s">
        <v>10</v>
      </c>
      <c r="D22" s="149" t="s">
        <v>124</v>
      </c>
      <c r="E22" s="150" t="s">
        <v>92</v>
      </c>
      <c r="F22" s="146" t="s">
        <v>33</v>
      </c>
      <c r="G22" s="147" t="s">
        <v>49</v>
      </c>
      <c r="H22" s="152" t="s">
        <v>28</v>
      </c>
      <c r="I22" s="289" t="s">
        <v>129</v>
      </c>
      <c r="J22" s="153" t="str">
        <f t="shared" ref="J22:J47" si="1">D22&amp;G22&amp;H22</f>
        <v>常勤職員（任期付含む）無職任意継続</v>
      </c>
      <c r="K22" s="154" t="s">
        <v>74</v>
      </c>
      <c r="L22" s="154" t="s">
        <v>52</v>
      </c>
      <c r="M22" s="145" t="s">
        <v>175</v>
      </c>
      <c r="N22" s="154" t="s">
        <v>51</v>
      </c>
      <c r="O22" s="154" t="s">
        <v>52</v>
      </c>
      <c r="P22" s="33" t="s">
        <v>33</v>
      </c>
      <c r="Q22" s="36" t="s">
        <v>46</v>
      </c>
      <c r="U22" s="34"/>
    </row>
    <row r="23" spans="1:21" ht="35.1" customHeight="1" x14ac:dyDescent="0.45">
      <c r="A23" s="146">
        <v>21</v>
      </c>
      <c r="B23" s="147" t="s">
        <v>48</v>
      </c>
      <c r="C23" s="171" t="s">
        <v>62</v>
      </c>
      <c r="D23" s="172" t="s">
        <v>125</v>
      </c>
      <c r="E23" s="173" t="s">
        <v>92</v>
      </c>
      <c r="F23" s="151" t="s">
        <v>61</v>
      </c>
      <c r="G23" s="147" t="s">
        <v>49</v>
      </c>
      <c r="H23" s="152" t="s">
        <v>49</v>
      </c>
      <c r="I23" s="289" t="s">
        <v>130</v>
      </c>
      <c r="J23" s="153" t="str">
        <f t="shared" si="1"/>
        <v>常勤職員（任期付含む）
※派遣戻り無職無職</v>
      </c>
      <c r="K23" s="147" t="s">
        <v>60</v>
      </c>
      <c r="L23" s="154" t="s">
        <v>52</v>
      </c>
      <c r="M23" s="145" t="s">
        <v>175</v>
      </c>
      <c r="N23" s="154" t="s">
        <v>52</v>
      </c>
      <c r="O23" s="154" t="s">
        <v>52</v>
      </c>
      <c r="P23" s="37" t="s">
        <v>33</v>
      </c>
      <c r="Q23" s="36" t="s">
        <v>127</v>
      </c>
      <c r="U23" s="34"/>
    </row>
    <row r="24" spans="1:21" ht="35.1" customHeight="1" x14ac:dyDescent="0.45">
      <c r="A24" s="126">
        <v>22</v>
      </c>
      <c r="B24" s="147" t="s">
        <v>48</v>
      </c>
      <c r="C24" s="171" t="s">
        <v>62</v>
      </c>
      <c r="D24" s="172" t="s">
        <v>125</v>
      </c>
      <c r="E24" s="173" t="s">
        <v>92</v>
      </c>
      <c r="F24" s="151" t="s">
        <v>61</v>
      </c>
      <c r="G24" s="147" t="s">
        <v>49</v>
      </c>
      <c r="H24" s="152" t="s">
        <v>28</v>
      </c>
      <c r="I24" s="289" t="s">
        <v>129</v>
      </c>
      <c r="J24" s="153" t="str">
        <f t="shared" si="1"/>
        <v>常勤職員（任期付含む）
※派遣戻り無職任意継続</v>
      </c>
      <c r="K24" s="147" t="s">
        <v>60</v>
      </c>
      <c r="L24" s="154" t="s">
        <v>52</v>
      </c>
      <c r="M24" s="145" t="s">
        <v>175</v>
      </c>
      <c r="N24" s="154" t="s">
        <v>52</v>
      </c>
      <c r="O24" s="154" t="s">
        <v>52</v>
      </c>
      <c r="P24" s="37" t="s">
        <v>33</v>
      </c>
      <c r="Q24" s="36" t="s">
        <v>46</v>
      </c>
      <c r="U24" s="34"/>
    </row>
    <row r="25" spans="1:21" ht="35.1" customHeight="1" x14ac:dyDescent="0.45">
      <c r="A25" s="146">
        <v>23</v>
      </c>
      <c r="B25" s="147" t="s">
        <v>48</v>
      </c>
      <c r="C25" s="148" t="s">
        <v>10</v>
      </c>
      <c r="D25" s="149" t="s">
        <v>124</v>
      </c>
      <c r="E25" s="150" t="s">
        <v>92</v>
      </c>
      <c r="F25" s="146" t="s">
        <v>33</v>
      </c>
      <c r="G25" s="147" t="s">
        <v>199</v>
      </c>
      <c r="H25" s="152" t="s">
        <v>201</v>
      </c>
      <c r="I25" s="289" t="s">
        <v>130</v>
      </c>
      <c r="J25" s="153" t="str">
        <f t="shared" si="1"/>
        <v>常勤職員（任期付含む）民間等に就職民間等に就職</v>
      </c>
      <c r="K25" s="154" t="s">
        <v>74</v>
      </c>
      <c r="L25" s="154" t="s">
        <v>52</v>
      </c>
      <c r="M25" s="145" t="s">
        <v>175</v>
      </c>
      <c r="N25" s="154" t="s">
        <v>51</v>
      </c>
      <c r="O25" s="154" t="s">
        <v>52</v>
      </c>
      <c r="P25" s="33" t="s">
        <v>33</v>
      </c>
      <c r="Q25" s="42" t="s">
        <v>69</v>
      </c>
      <c r="U25" s="34"/>
    </row>
    <row r="26" spans="1:21" ht="35.1" customHeight="1" x14ac:dyDescent="0.45">
      <c r="A26" s="126">
        <v>24</v>
      </c>
      <c r="B26" s="147" t="s">
        <v>48</v>
      </c>
      <c r="C26" s="171" t="s">
        <v>62</v>
      </c>
      <c r="D26" s="172" t="s">
        <v>125</v>
      </c>
      <c r="E26" s="150" t="s">
        <v>92</v>
      </c>
      <c r="F26" s="151" t="s">
        <v>61</v>
      </c>
      <c r="G26" s="147" t="s">
        <v>199</v>
      </c>
      <c r="H26" s="152" t="s">
        <v>201</v>
      </c>
      <c r="I26" s="289" t="s">
        <v>130</v>
      </c>
      <c r="J26" s="153" t="str">
        <f t="shared" si="1"/>
        <v>常勤職員（任期付含む）
※派遣戻り民間等に就職民間等に就職</v>
      </c>
      <c r="K26" s="147" t="s">
        <v>60</v>
      </c>
      <c r="L26" s="154" t="s">
        <v>52</v>
      </c>
      <c r="M26" s="145" t="s">
        <v>175</v>
      </c>
      <c r="N26" s="154" t="s">
        <v>52</v>
      </c>
      <c r="O26" s="154" t="s">
        <v>52</v>
      </c>
      <c r="P26" s="37" t="s">
        <v>33</v>
      </c>
      <c r="Q26" s="42" t="s">
        <v>69</v>
      </c>
      <c r="U26" s="34"/>
    </row>
    <row r="27" spans="1:21" ht="35.1" customHeight="1" x14ac:dyDescent="0.45">
      <c r="A27" s="146">
        <v>25</v>
      </c>
      <c r="B27" s="155" t="s">
        <v>48</v>
      </c>
      <c r="C27" s="156" t="s">
        <v>10</v>
      </c>
      <c r="D27" s="157" t="s">
        <v>124</v>
      </c>
      <c r="E27" s="174" t="s">
        <v>92</v>
      </c>
      <c r="F27" s="175" t="s">
        <v>33</v>
      </c>
      <c r="G27" s="155" t="s">
        <v>104</v>
      </c>
      <c r="H27" s="160" t="s">
        <v>187</v>
      </c>
      <c r="I27" s="292" t="s">
        <v>92</v>
      </c>
      <c r="J27" s="161" t="str">
        <f t="shared" si="1"/>
        <v>常勤職員（任期付含む）知事部局内で任用変更等再任用フルタイム職員</v>
      </c>
      <c r="K27" s="162" t="s">
        <v>116</v>
      </c>
      <c r="L27" s="162" t="s">
        <v>51</v>
      </c>
      <c r="M27" s="162" t="s">
        <v>51</v>
      </c>
      <c r="N27" s="162" t="s">
        <v>51</v>
      </c>
      <c r="O27" s="162" t="s">
        <v>51</v>
      </c>
      <c r="P27" s="44" t="s">
        <v>33</v>
      </c>
      <c r="Q27" s="43" t="s">
        <v>75</v>
      </c>
      <c r="U27" s="41"/>
    </row>
    <row r="28" spans="1:21" ht="35.1" customHeight="1" x14ac:dyDescent="0.45">
      <c r="A28" s="126">
        <v>26</v>
      </c>
      <c r="B28" s="155" t="s">
        <v>48</v>
      </c>
      <c r="C28" s="176" t="s">
        <v>62</v>
      </c>
      <c r="D28" s="177" t="s">
        <v>125</v>
      </c>
      <c r="E28" s="158" t="s">
        <v>92</v>
      </c>
      <c r="F28" s="159" t="s">
        <v>61</v>
      </c>
      <c r="G28" s="155" t="s">
        <v>104</v>
      </c>
      <c r="H28" s="160" t="s">
        <v>187</v>
      </c>
      <c r="I28" s="290" t="s">
        <v>91</v>
      </c>
      <c r="J28" s="161" t="str">
        <f t="shared" si="1"/>
        <v>常勤職員（任期付含む）
※派遣戻り知事部局内で任用変更等再任用フルタイム職員</v>
      </c>
      <c r="K28" s="155" t="s">
        <v>117</v>
      </c>
      <c r="L28" s="162" t="s">
        <v>51</v>
      </c>
      <c r="M28" s="162" t="s">
        <v>51</v>
      </c>
      <c r="N28" s="162" t="s">
        <v>52</v>
      </c>
      <c r="O28" s="162" t="s">
        <v>51</v>
      </c>
      <c r="P28" s="38" t="s">
        <v>33</v>
      </c>
      <c r="Q28" s="43" t="s">
        <v>75</v>
      </c>
      <c r="U28" s="41"/>
    </row>
    <row r="29" spans="1:21" ht="35.1" customHeight="1" x14ac:dyDescent="0.45">
      <c r="A29" s="146">
        <v>27</v>
      </c>
      <c r="B29" s="155" t="s">
        <v>48</v>
      </c>
      <c r="C29" s="156" t="s">
        <v>10</v>
      </c>
      <c r="D29" s="157" t="s">
        <v>124</v>
      </c>
      <c r="E29" s="158" t="s">
        <v>92</v>
      </c>
      <c r="F29" s="175" t="s">
        <v>33</v>
      </c>
      <c r="G29" s="155" t="s">
        <v>104</v>
      </c>
      <c r="H29" s="160" t="s">
        <v>148</v>
      </c>
      <c r="I29" s="290" t="s">
        <v>94</v>
      </c>
      <c r="J29" s="161" t="str">
        <f t="shared" si="1"/>
        <v>常勤職員（任期付含む）知事部局内で任用変更等再任用短時間勤務職員</v>
      </c>
      <c r="K29" s="162" t="s">
        <v>76</v>
      </c>
      <c r="L29" s="162" t="s">
        <v>52</v>
      </c>
      <c r="M29" s="162" t="s">
        <v>160</v>
      </c>
      <c r="N29" s="162" t="s">
        <v>51</v>
      </c>
      <c r="O29" s="162" t="s">
        <v>51</v>
      </c>
      <c r="P29" s="44" t="s">
        <v>33</v>
      </c>
      <c r="Q29" s="43" t="s">
        <v>77</v>
      </c>
      <c r="U29" s="287" t="s">
        <v>213</v>
      </c>
    </row>
    <row r="30" spans="1:21" ht="35.1" customHeight="1" x14ac:dyDescent="0.45">
      <c r="A30" s="126">
        <v>28</v>
      </c>
      <c r="B30" s="155" t="s">
        <v>48</v>
      </c>
      <c r="C30" s="156" t="s">
        <v>10</v>
      </c>
      <c r="D30" s="157" t="s">
        <v>124</v>
      </c>
      <c r="E30" s="158" t="s">
        <v>92</v>
      </c>
      <c r="F30" s="175" t="s">
        <v>33</v>
      </c>
      <c r="G30" s="155" t="s">
        <v>104</v>
      </c>
      <c r="H30" s="160" t="s">
        <v>246</v>
      </c>
      <c r="I30" s="290" t="s">
        <v>94</v>
      </c>
      <c r="J30" s="161" t="str">
        <f t="shared" si="1"/>
        <v>常勤職員（任期付含む）知事部局内で任用変更等会計年度任用（非常勤）職員</v>
      </c>
      <c r="K30" s="162" t="s">
        <v>76</v>
      </c>
      <c r="L30" s="162" t="s">
        <v>52</v>
      </c>
      <c r="M30" s="162" t="s">
        <v>160</v>
      </c>
      <c r="N30" s="162" t="s">
        <v>51</v>
      </c>
      <c r="O30" s="162" t="s">
        <v>51</v>
      </c>
      <c r="P30" s="44" t="s">
        <v>33</v>
      </c>
      <c r="Q30" s="43" t="s">
        <v>77</v>
      </c>
      <c r="U30" s="287" t="s">
        <v>213</v>
      </c>
    </row>
    <row r="31" spans="1:21" ht="35.1" customHeight="1" x14ac:dyDescent="0.45">
      <c r="A31" s="146">
        <v>29</v>
      </c>
      <c r="B31" s="155" t="s">
        <v>48</v>
      </c>
      <c r="C31" s="156" t="s">
        <v>10</v>
      </c>
      <c r="D31" s="157" t="s">
        <v>124</v>
      </c>
      <c r="E31" s="158" t="s">
        <v>92</v>
      </c>
      <c r="F31" s="175" t="s">
        <v>33</v>
      </c>
      <c r="G31" s="155" t="s">
        <v>104</v>
      </c>
      <c r="H31" s="160" t="s">
        <v>34</v>
      </c>
      <c r="I31" s="290" t="s">
        <v>94</v>
      </c>
      <c r="J31" s="161" t="str">
        <f t="shared" si="1"/>
        <v>常勤職員（任期付含む）知事部局内で任用変更等臨時的任用職員</v>
      </c>
      <c r="K31" s="162" t="s">
        <v>76</v>
      </c>
      <c r="L31" s="162" t="s">
        <v>52</v>
      </c>
      <c r="M31" s="162" t="s">
        <v>160</v>
      </c>
      <c r="N31" s="162" t="s">
        <v>51</v>
      </c>
      <c r="O31" s="162" t="s">
        <v>51</v>
      </c>
      <c r="P31" s="44" t="s">
        <v>33</v>
      </c>
      <c r="Q31" s="43" t="s">
        <v>77</v>
      </c>
      <c r="U31" s="287" t="s">
        <v>213</v>
      </c>
    </row>
    <row r="32" spans="1:21" ht="35.1" customHeight="1" x14ac:dyDescent="0.45">
      <c r="A32" s="126">
        <v>30</v>
      </c>
      <c r="B32" s="155" t="s">
        <v>48</v>
      </c>
      <c r="C32" s="176" t="s">
        <v>62</v>
      </c>
      <c r="D32" s="177" t="s">
        <v>125</v>
      </c>
      <c r="E32" s="158" t="s">
        <v>92</v>
      </c>
      <c r="F32" s="159" t="s">
        <v>61</v>
      </c>
      <c r="G32" s="155" t="s">
        <v>104</v>
      </c>
      <c r="H32" s="160" t="s">
        <v>148</v>
      </c>
      <c r="I32" s="290" t="s">
        <v>93</v>
      </c>
      <c r="J32" s="161" t="str">
        <f t="shared" si="1"/>
        <v>常勤職員（任期付含む）
※派遣戻り知事部局内で任用変更等再任用短時間勤務職員</v>
      </c>
      <c r="K32" s="155" t="s">
        <v>79</v>
      </c>
      <c r="L32" s="162" t="s">
        <v>52</v>
      </c>
      <c r="M32" s="162" t="s">
        <v>160</v>
      </c>
      <c r="N32" s="162" t="s">
        <v>52</v>
      </c>
      <c r="O32" s="162" t="s">
        <v>51</v>
      </c>
      <c r="P32" s="38" t="s">
        <v>33</v>
      </c>
      <c r="Q32" s="43" t="s">
        <v>77</v>
      </c>
      <c r="U32" s="287" t="s">
        <v>213</v>
      </c>
    </row>
    <row r="33" spans="1:21" ht="35.1" customHeight="1" x14ac:dyDescent="0.45">
      <c r="A33" s="146">
        <v>31</v>
      </c>
      <c r="B33" s="155" t="s">
        <v>48</v>
      </c>
      <c r="C33" s="176" t="s">
        <v>62</v>
      </c>
      <c r="D33" s="177" t="s">
        <v>125</v>
      </c>
      <c r="E33" s="158" t="s">
        <v>92</v>
      </c>
      <c r="F33" s="159" t="s">
        <v>61</v>
      </c>
      <c r="G33" s="155" t="s">
        <v>104</v>
      </c>
      <c r="H33" s="160" t="s">
        <v>246</v>
      </c>
      <c r="I33" s="290" t="s">
        <v>93</v>
      </c>
      <c r="J33" s="161" t="str">
        <f t="shared" si="1"/>
        <v>常勤職員（任期付含む）
※派遣戻り知事部局内で任用変更等会計年度任用（非常勤）職員</v>
      </c>
      <c r="K33" s="155" t="s">
        <v>79</v>
      </c>
      <c r="L33" s="162" t="s">
        <v>52</v>
      </c>
      <c r="M33" s="162" t="s">
        <v>160</v>
      </c>
      <c r="N33" s="162" t="s">
        <v>52</v>
      </c>
      <c r="O33" s="162" t="s">
        <v>51</v>
      </c>
      <c r="P33" s="38" t="s">
        <v>33</v>
      </c>
      <c r="Q33" s="43" t="s">
        <v>77</v>
      </c>
      <c r="U33" s="287" t="s">
        <v>213</v>
      </c>
    </row>
    <row r="34" spans="1:21" ht="35.1" customHeight="1" x14ac:dyDescent="0.45">
      <c r="A34" s="126">
        <v>32</v>
      </c>
      <c r="B34" s="155" t="s">
        <v>48</v>
      </c>
      <c r="C34" s="176" t="s">
        <v>62</v>
      </c>
      <c r="D34" s="177" t="s">
        <v>125</v>
      </c>
      <c r="E34" s="158" t="s">
        <v>92</v>
      </c>
      <c r="F34" s="159" t="s">
        <v>61</v>
      </c>
      <c r="G34" s="155" t="s">
        <v>104</v>
      </c>
      <c r="H34" s="160" t="s">
        <v>34</v>
      </c>
      <c r="I34" s="290" t="s">
        <v>93</v>
      </c>
      <c r="J34" s="161" t="str">
        <f t="shared" si="1"/>
        <v>常勤職員（任期付含む）
※派遣戻り知事部局内で任用変更等臨時的任用職員</v>
      </c>
      <c r="K34" s="155" t="s">
        <v>79</v>
      </c>
      <c r="L34" s="162" t="s">
        <v>52</v>
      </c>
      <c r="M34" s="162" t="s">
        <v>160</v>
      </c>
      <c r="N34" s="162" t="s">
        <v>52</v>
      </c>
      <c r="O34" s="162" t="s">
        <v>51</v>
      </c>
      <c r="P34" s="38" t="s">
        <v>33</v>
      </c>
      <c r="Q34" s="43" t="s">
        <v>77</v>
      </c>
      <c r="U34" s="287" t="s">
        <v>213</v>
      </c>
    </row>
    <row r="35" spans="1:21" ht="35.1" customHeight="1" x14ac:dyDescent="0.45">
      <c r="A35" s="146">
        <v>33</v>
      </c>
      <c r="B35" s="155" t="s">
        <v>48</v>
      </c>
      <c r="C35" s="176"/>
      <c r="D35" s="157" t="s">
        <v>124</v>
      </c>
      <c r="E35" s="158" t="s">
        <v>92</v>
      </c>
      <c r="F35" s="159" t="s">
        <v>108</v>
      </c>
      <c r="G35" s="155" t="s">
        <v>233</v>
      </c>
      <c r="H35" s="160" t="s">
        <v>124</v>
      </c>
      <c r="I35" s="293" t="s">
        <v>92</v>
      </c>
      <c r="J35" s="161" t="str">
        <f t="shared" si="1"/>
        <v>常勤職員（任期付含む）知事部局内の他所属で異動常勤職員（任期付含む）</v>
      </c>
      <c r="K35" s="155" t="s">
        <v>116</v>
      </c>
      <c r="L35" s="162" t="s">
        <v>16</v>
      </c>
      <c r="M35" s="162" t="s">
        <v>16</v>
      </c>
      <c r="N35" s="162" t="s">
        <v>16</v>
      </c>
      <c r="O35" s="162" t="s">
        <v>16</v>
      </c>
      <c r="P35" s="38" t="s">
        <v>55</v>
      </c>
      <c r="Q35" s="43" t="s">
        <v>75</v>
      </c>
      <c r="U35" s="41"/>
    </row>
    <row r="36" spans="1:21" ht="35.1" customHeight="1" x14ac:dyDescent="0.45">
      <c r="A36" s="126">
        <v>34</v>
      </c>
      <c r="B36" s="155" t="s">
        <v>48</v>
      </c>
      <c r="C36" s="176"/>
      <c r="D36" s="157" t="s">
        <v>124</v>
      </c>
      <c r="E36" s="158" t="s">
        <v>92</v>
      </c>
      <c r="F36" s="159" t="s">
        <v>108</v>
      </c>
      <c r="G36" s="155" t="s">
        <v>110</v>
      </c>
      <c r="H36" s="160" t="s">
        <v>124</v>
      </c>
      <c r="I36" s="293" t="s">
        <v>130</v>
      </c>
      <c r="J36" s="161" t="str">
        <f t="shared" si="1"/>
        <v>常勤職員（任期付含む）教育庁・府市共同設置機関・警察本部・国に異動常勤職員（任期付含む）</v>
      </c>
      <c r="K36" s="155" t="s">
        <v>74</v>
      </c>
      <c r="L36" s="162" t="s">
        <v>52</v>
      </c>
      <c r="M36" s="162" t="s">
        <v>175</v>
      </c>
      <c r="N36" s="162" t="s">
        <v>51</v>
      </c>
      <c r="O36" s="162" t="s">
        <v>52</v>
      </c>
      <c r="P36" s="38" t="s">
        <v>55</v>
      </c>
      <c r="Q36" s="43" t="s">
        <v>109</v>
      </c>
      <c r="U36" s="41"/>
    </row>
    <row r="37" spans="1:21" ht="35.1" customHeight="1" x14ac:dyDescent="0.45">
      <c r="A37" s="146">
        <v>35</v>
      </c>
      <c r="B37" s="155" t="s">
        <v>48</v>
      </c>
      <c r="C37" s="176"/>
      <c r="D37" s="157" t="s">
        <v>124</v>
      </c>
      <c r="E37" s="158" t="s">
        <v>92</v>
      </c>
      <c r="F37" s="159" t="s">
        <v>108</v>
      </c>
      <c r="G37" s="155" t="s">
        <v>111</v>
      </c>
      <c r="H37" s="160" t="s">
        <v>114</v>
      </c>
      <c r="I37" s="290" t="s">
        <v>112</v>
      </c>
      <c r="J37" s="161" t="str">
        <f t="shared" si="1"/>
        <v>常勤職員（任期付含む）営利法人に派遣派遣先職員</v>
      </c>
      <c r="K37" s="155" t="s">
        <v>74</v>
      </c>
      <c r="L37" s="162" t="s">
        <v>52</v>
      </c>
      <c r="M37" s="162" t="s">
        <v>160</v>
      </c>
      <c r="N37" s="162" t="s">
        <v>51</v>
      </c>
      <c r="O37" s="162" t="s">
        <v>52</v>
      </c>
      <c r="P37" s="38" t="s">
        <v>55</v>
      </c>
      <c r="Q37" s="43" t="s">
        <v>69</v>
      </c>
      <c r="U37" s="41"/>
    </row>
    <row r="38" spans="1:21" ht="35.1" customHeight="1" x14ac:dyDescent="0.45">
      <c r="A38" s="126">
        <v>36</v>
      </c>
      <c r="B38" s="155" t="s">
        <v>48</v>
      </c>
      <c r="C38" s="176" t="s">
        <v>62</v>
      </c>
      <c r="D38" s="177" t="s">
        <v>125</v>
      </c>
      <c r="E38" s="158" t="s">
        <v>92</v>
      </c>
      <c r="F38" s="159" t="s">
        <v>108</v>
      </c>
      <c r="G38" s="155" t="s">
        <v>233</v>
      </c>
      <c r="H38" s="160" t="s">
        <v>124</v>
      </c>
      <c r="I38" s="293" t="s">
        <v>92</v>
      </c>
      <c r="J38" s="161" t="str">
        <f t="shared" si="1"/>
        <v>常勤職員（任期付含む）
※派遣戻り知事部局内の他所属で異動常勤職員（任期付含む）</v>
      </c>
      <c r="K38" s="155" t="s">
        <v>117</v>
      </c>
      <c r="L38" s="162" t="s">
        <v>16</v>
      </c>
      <c r="M38" s="162" t="s">
        <v>16</v>
      </c>
      <c r="N38" s="162" t="s">
        <v>52</v>
      </c>
      <c r="O38" s="162" t="s">
        <v>16</v>
      </c>
      <c r="P38" s="38" t="s">
        <v>55</v>
      </c>
      <c r="Q38" s="43" t="s">
        <v>75</v>
      </c>
      <c r="U38" s="41"/>
    </row>
    <row r="39" spans="1:21" ht="35.1" customHeight="1" x14ac:dyDescent="0.45">
      <c r="A39" s="146">
        <v>37</v>
      </c>
      <c r="B39" s="155" t="s">
        <v>48</v>
      </c>
      <c r="C39" s="176" t="s">
        <v>62</v>
      </c>
      <c r="D39" s="177" t="s">
        <v>125</v>
      </c>
      <c r="E39" s="158" t="s">
        <v>92</v>
      </c>
      <c r="F39" s="159" t="s">
        <v>108</v>
      </c>
      <c r="G39" s="155" t="s">
        <v>110</v>
      </c>
      <c r="H39" s="160" t="s">
        <v>124</v>
      </c>
      <c r="I39" s="293" t="s">
        <v>130</v>
      </c>
      <c r="J39" s="161" t="str">
        <f t="shared" si="1"/>
        <v>常勤職員（任期付含む）
※派遣戻り教育庁・府市共同設置機関・警察本部・国に異動常勤職員（任期付含む）</v>
      </c>
      <c r="K39" s="155" t="s">
        <v>183</v>
      </c>
      <c r="L39" s="162" t="s">
        <v>52</v>
      </c>
      <c r="M39" s="162" t="s">
        <v>175</v>
      </c>
      <c r="N39" s="162" t="s">
        <v>52</v>
      </c>
      <c r="O39" s="162" t="s">
        <v>51</v>
      </c>
      <c r="P39" s="38" t="s">
        <v>55</v>
      </c>
      <c r="Q39" s="43" t="s">
        <v>109</v>
      </c>
      <c r="U39" s="41"/>
    </row>
    <row r="40" spans="1:21" ht="35.1" customHeight="1" x14ac:dyDescent="0.45">
      <c r="A40" s="126">
        <v>38</v>
      </c>
      <c r="B40" s="155" t="s">
        <v>48</v>
      </c>
      <c r="C40" s="176" t="s">
        <v>62</v>
      </c>
      <c r="D40" s="177" t="s">
        <v>125</v>
      </c>
      <c r="E40" s="158" t="s">
        <v>92</v>
      </c>
      <c r="F40" s="159" t="s">
        <v>108</v>
      </c>
      <c r="G40" s="155" t="s">
        <v>111</v>
      </c>
      <c r="H40" s="160" t="s">
        <v>114</v>
      </c>
      <c r="I40" s="290" t="s">
        <v>112</v>
      </c>
      <c r="J40" s="161" t="str">
        <f t="shared" si="1"/>
        <v>常勤職員（任期付含む）
※派遣戻り営利法人に派遣派遣先職員</v>
      </c>
      <c r="K40" s="155" t="s">
        <v>79</v>
      </c>
      <c r="L40" s="162" t="s">
        <v>52</v>
      </c>
      <c r="M40" s="162" t="s">
        <v>160</v>
      </c>
      <c r="N40" s="162" t="s">
        <v>52</v>
      </c>
      <c r="O40" s="162" t="s">
        <v>51</v>
      </c>
      <c r="P40" s="38" t="s">
        <v>55</v>
      </c>
      <c r="Q40" s="43" t="s">
        <v>69</v>
      </c>
      <c r="U40" s="41"/>
    </row>
    <row r="41" spans="1:21" ht="35.1" customHeight="1" x14ac:dyDescent="0.45">
      <c r="A41" s="146">
        <v>39</v>
      </c>
      <c r="B41" s="163" t="s">
        <v>48</v>
      </c>
      <c r="C41" s="164" t="s">
        <v>10</v>
      </c>
      <c r="D41" s="165" t="s">
        <v>124</v>
      </c>
      <c r="E41" s="166" t="s">
        <v>92</v>
      </c>
      <c r="F41" s="178" t="s">
        <v>33</v>
      </c>
      <c r="G41" s="163" t="s">
        <v>212</v>
      </c>
      <c r="H41" s="168" t="s">
        <v>124</v>
      </c>
      <c r="I41" s="291" t="s">
        <v>91</v>
      </c>
      <c r="J41" s="169" t="str">
        <f t="shared" si="1"/>
        <v>常勤職員（任期付含む）地共済大阪府支部所属の
法人等に就職常勤職員（任期付含む）</v>
      </c>
      <c r="K41" s="170" t="s">
        <v>76</v>
      </c>
      <c r="L41" s="170" t="s">
        <v>52</v>
      </c>
      <c r="M41" s="170" t="s">
        <v>160</v>
      </c>
      <c r="N41" s="170" t="s">
        <v>51</v>
      </c>
      <c r="O41" s="170" t="s">
        <v>51</v>
      </c>
      <c r="P41" s="73" t="s">
        <v>33</v>
      </c>
      <c r="Q41" s="75" t="s">
        <v>75</v>
      </c>
      <c r="U41" s="76"/>
    </row>
    <row r="42" spans="1:21" ht="35.1" customHeight="1" x14ac:dyDescent="0.45">
      <c r="A42" s="126">
        <v>40</v>
      </c>
      <c r="B42" s="163" t="s">
        <v>48</v>
      </c>
      <c r="C42" s="179" t="s">
        <v>62</v>
      </c>
      <c r="D42" s="180" t="s">
        <v>125</v>
      </c>
      <c r="E42" s="166" t="s">
        <v>92</v>
      </c>
      <c r="F42" s="167" t="s">
        <v>61</v>
      </c>
      <c r="G42" s="163" t="s">
        <v>212</v>
      </c>
      <c r="H42" s="168" t="s">
        <v>124</v>
      </c>
      <c r="I42" s="291" t="s">
        <v>91</v>
      </c>
      <c r="J42" s="169" t="str">
        <f t="shared" si="1"/>
        <v>常勤職員（任期付含む）
※派遣戻り地共済大阪府支部所属の
法人等に就職常勤職員（任期付含む）</v>
      </c>
      <c r="K42" s="170" t="s">
        <v>79</v>
      </c>
      <c r="L42" s="170" t="s">
        <v>52</v>
      </c>
      <c r="M42" s="170" t="s">
        <v>160</v>
      </c>
      <c r="N42" s="170" t="s">
        <v>52</v>
      </c>
      <c r="O42" s="170" t="s">
        <v>51</v>
      </c>
      <c r="P42" s="72" t="s">
        <v>33</v>
      </c>
      <c r="Q42" s="75" t="s">
        <v>75</v>
      </c>
      <c r="U42" s="76"/>
    </row>
    <row r="43" spans="1:21" ht="35.1" customHeight="1" x14ac:dyDescent="0.45">
      <c r="A43" s="146">
        <v>41</v>
      </c>
      <c r="B43" s="163" t="s">
        <v>48</v>
      </c>
      <c r="C43" s="164" t="s">
        <v>10</v>
      </c>
      <c r="D43" s="165" t="s">
        <v>124</v>
      </c>
      <c r="E43" s="166" t="s">
        <v>92</v>
      </c>
      <c r="F43" s="178" t="s">
        <v>33</v>
      </c>
      <c r="G43" s="163" t="s">
        <v>212</v>
      </c>
      <c r="H43" s="168" t="s">
        <v>246</v>
      </c>
      <c r="I43" s="291" t="s">
        <v>94</v>
      </c>
      <c r="J43" s="169" t="str">
        <f t="shared" si="1"/>
        <v>常勤職員（任期付含む）地共済大阪府支部所属の
法人等に就職会計年度任用（非常勤）職員</v>
      </c>
      <c r="K43" s="170" t="s">
        <v>76</v>
      </c>
      <c r="L43" s="170" t="s">
        <v>52</v>
      </c>
      <c r="M43" s="170" t="s">
        <v>160</v>
      </c>
      <c r="N43" s="170" t="s">
        <v>51</v>
      </c>
      <c r="O43" s="170" t="s">
        <v>51</v>
      </c>
      <c r="P43" s="73" t="s">
        <v>33</v>
      </c>
      <c r="Q43" s="75" t="s">
        <v>77</v>
      </c>
      <c r="U43" s="288" t="s">
        <v>213</v>
      </c>
    </row>
    <row r="44" spans="1:21" ht="35.1" customHeight="1" x14ac:dyDescent="0.45">
      <c r="A44" s="126">
        <v>42</v>
      </c>
      <c r="B44" s="163" t="s">
        <v>48</v>
      </c>
      <c r="C44" s="179" t="s">
        <v>62</v>
      </c>
      <c r="D44" s="180" t="s">
        <v>125</v>
      </c>
      <c r="E44" s="166" t="s">
        <v>92</v>
      </c>
      <c r="F44" s="167" t="s">
        <v>61</v>
      </c>
      <c r="G44" s="163" t="s">
        <v>212</v>
      </c>
      <c r="H44" s="168" t="s">
        <v>246</v>
      </c>
      <c r="I44" s="291" t="s">
        <v>93</v>
      </c>
      <c r="J44" s="169" t="str">
        <f t="shared" si="1"/>
        <v>常勤職員（任期付含む）
※派遣戻り地共済大阪府支部所属の
法人等に就職会計年度任用（非常勤）職員</v>
      </c>
      <c r="K44" s="163" t="s">
        <v>79</v>
      </c>
      <c r="L44" s="170" t="s">
        <v>52</v>
      </c>
      <c r="M44" s="170" t="s">
        <v>160</v>
      </c>
      <c r="N44" s="170" t="s">
        <v>52</v>
      </c>
      <c r="O44" s="170" t="s">
        <v>51</v>
      </c>
      <c r="P44" s="72" t="s">
        <v>33</v>
      </c>
      <c r="Q44" s="75" t="s">
        <v>77</v>
      </c>
      <c r="U44" s="288" t="s">
        <v>213</v>
      </c>
    </row>
    <row r="45" spans="1:21" ht="35.1" customHeight="1" x14ac:dyDescent="0.45">
      <c r="A45" s="146">
        <v>43</v>
      </c>
      <c r="B45" s="163" t="s">
        <v>48</v>
      </c>
      <c r="C45" s="164" t="s">
        <v>10</v>
      </c>
      <c r="D45" s="165" t="s">
        <v>124</v>
      </c>
      <c r="E45" s="166" t="s">
        <v>92</v>
      </c>
      <c r="F45" s="178" t="s">
        <v>33</v>
      </c>
      <c r="G45" s="163" t="s">
        <v>212</v>
      </c>
      <c r="H45" s="168" t="s">
        <v>34</v>
      </c>
      <c r="I45" s="291" t="s">
        <v>94</v>
      </c>
      <c r="J45" s="169" t="str">
        <f t="shared" si="1"/>
        <v>常勤職員（任期付含む）地共済大阪府支部所属の
法人等に就職臨時的任用職員</v>
      </c>
      <c r="K45" s="170" t="s">
        <v>76</v>
      </c>
      <c r="L45" s="170" t="s">
        <v>52</v>
      </c>
      <c r="M45" s="170" t="s">
        <v>160</v>
      </c>
      <c r="N45" s="170" t="s">
        <v>51</v>
      </c>
      <c r="O45" s="170" t="s">
        <v>51</v>
      </c>
      <c r="P45" s="73" t="s">
        <v>33</v>
      </c>
      <c r="Q45" s="75" t="s">
        <v>77</v>
      </c>
      <c r="U45" s="288" t="s">
        <v>213</v>
      </c>
    </row>
    <row r="46" spans="1:21" ht="35.1" customHeight="1" x14ac:dyDescent="0.45">
      <c r="A46" s="126">
        <v>44</v>
      </c>
      <c r="B46" s="163" t="s">
        <v>48</v>
      </c>
      <c r="C46" s="179" t="s">
        <v>62</v>
      </c>
      <c r="D46" s="180" t="s">
        <v>125</v>
      </c>
      <c r="E46" s="166" t="s">
        <v>92</v>
      </c>
      <c r="F46" s="167" t="s">
        <v>61</v>
      </c>
      <c r="G46" s="163" t="s">
        <v>212</v>
      </c>
      <c r="H46" s="168" t="s">
        <v>34</v>
      </c>
      <c r="I46" s="291" t="s">
        <v>93</v>
      </c>
      <c r="J46" s="169" t="str">
        <f t="shared" si="1"/>
        <v>常勤職員（任期付含む）
※派遣戻り地共済大阪府支部所属の
法人等に就職臨時的任用職員</v>
      </c>
      <c r="K46" s="163" t="s">
        <v>79</v>
      </c>
      <c r="L46" s="170" t="s">
        <v>52</v>
      </c>
      <c r="M46" s="170" t="s">
        <v>160</v>
      </c>
      <c r="N46" s="170" t="s">
        <v>52</v>
      </c>
      <c r="O46" s="170" t="s">
        <v>51</v>
      </c>
      <c r="P46" s="72" t="s">
        <v>33</v>
      </c>
      <c r="Q46" s="75" t="s">
        <v>77</v>
      </c>
      <c r="U46" s="288" t="s">
        <v>213</v>
      </c>
    </row>
    <row r="47" spans="1:21" ht="35.1" customHeight="1" x14ac:dyDescent="0.45">
      <c r="A47" s="146">
        <v>45</v>
      </c>
      <c r="B47" s="147" t="s">
        <v>48</v>
      </c>
      <c r="C47" s="148" t="s">
        <v>9</v>
      </c>
      <c r="D47" s="149" t="s">
        <v>86</v>
      </c>
      <c r="E47" s="150" t="s">
        <v>94</v>
      </c>
      <c r="F47" s="151" t="s">
        <v>150</v>
      </c>
      <c r="G47" s="147" t="s">
        <v>49</v>
      </c>
      <c r="H47" s="152" t="s">
        <v>49</v>
      </c>
      <c r="I47" s="289" t="s">
        <v>130</v>
      </c>
      <c r="J47" s="153" t="str">
        <f t="shared" si="1"/>
        <v>再任用短時間勤務職員無職無職</v>
      </c>
      <c r="K47" s="147" t="s">
        <v>74</v>
      </c>
      <c r="L47" s="154" t="s">
        <v>52</v>
      </c>
      <c r="M47" s="154" t="s">
        <v>175</v>
      </c>
      <c r="N47" s="154" t="s">
        <v>51</v>
      </c>
      <c r="O47" s="154" t="s">
        <v>52</v>
      </c>
      <c r="P47" s="37" t="s">
        <v>55</v>
      </c>
      <c r="Q47" s="36" t="s">
        <v>127</v>
      </c>
      <c r="U47" s="34"/>
    </row>
    <row r="48" spans="1:21" ht="35.1" customHeight="1" x14ac:dyDescent="0.45">
      <c r="A48" s="126">
        <v>46</v>
      </c>
      <c r="B48" s="147" t="s">
        <v>48</v>
      </c>
      <c r="C48" s="148" t="s">
        <v>9</v>
      </c>
      <c r="D48" s="149" t="s">
        <v>86</v>
      </c>
      <c r="E48" s="150" t="s">
        <v>94</v>
      </c>
      <c r="F48" s="151" t="s">
        <v>150</v>
      </c>
      <c r="G48" s="147" t="s">
        <v>49</v>
      </c>
      <c r="H48" s="152" t="s">
        <v>28</v>
      </c>
      <c r="I48" s="289" t="s">
        <v>129</v>
      </c>
      <c r="J48" s="153" t="str">
        <f t="shared" ref="J48" si="2">D48&amp;G48&amp;H48</f>
        <v>再任用短時間勤務職員無職任意継続</v>
      </c>
      <c r="K48" s="147" t="s">
        <v>74</v>
      </c>
      <c r="L48" s="154" t="s">
        <v>52</v>
      </c>
      <c r="M48" s="154" t="s">
        <v>175</v>
      </c>
      <c r="N48" s="154" t="s">
        <v>51</v>
      </c>
      <c r="O48" s="154" t="s">
        <v>52</v>
      </c>
      <c r="P48" s="37" t="s">
        <v>55</v>
      </c>
      <c r="Q48" s="36" t="s">
        <v>46</v>
      </c>
      <c r="U48" s="34"/>
    </row>
    <row r="49" spans="1:21" ht="35.1" customHeight="1" x14ac:dyDescent="0.45">
      <c r="A49" s="146">
        <v>47</v>
      </c>
      <c r="B49" s="147" t="s">
        <v>48</v>
      </c>
      <c r="C49" s="148" t="s">
        <v>9</v>
      </c>
      <c r="D49" s="149" t="s">
        <v>86</v>
      </c>
      <c r="E49" s="150" t="s">
        <v>93</v>
      </c>
      <c r="F49" s="151" t="s">
        <v>150</v>
      </c>
      <c r="G49" s="147" t="s">
        <v>199</v>
      </c>
      <c r="H49" s="152" t="s">
        <v>201</v>
      </c>
      <c r="I49" s="289" t="s">
        <v>130</v>
      </c>
      <c r="J49" s="153" t="str">
        <f>D49&amp;G49&amp;H49</f>
        <v>再任用短時間勤務職員民間等に就職民間等に就職</v>
      </c>
      <c r="K49" s="147" t="s">
        <v>74</v>
      </c>
      <c r="L49" s="154" t="s">
        <v>52</v>
      </c>
      <c r="M49" s="154" t="s">
        <v>175</v>
      </c>
      <c r="N49" s="154" t="s">
        <v>51</v>
      </c>
      <c r="O49" s="154" t="s">
        <v>52</v>
      </c>
      <c r="P49" s="37" t="s">
        <v>55</v>
      </c>
      <c r="Q49" s="42" t="s">
        <v>69</v>
      </c>
      <c r="U49" s="34"/>
    </row>
    <row r="50" spans="1:21" ht="35.1" customHeight="1" x14ac:dyDescent="0.45">
      <c r="A50" s="126">
        <v>48</v>
      </c>
      <c r="B50" s="155" t="s">
        <v>48</v>
      </c>
      <c r="C50" s="156" t="s">
        <v>9</v>
      </c>
      <c r="D50" s="157" t="s">
        <v>86</v>
      </c>
      <c r="E50" s="158" t="s">
        <v>94</v>
      </c>
      <c r="F50" s="159" t="s">
        <v>150</v>
      </c>
      <c r="G50" s="155" t="s">
        <v>104</v>
      </c>
      <c r="H50" s="160" t="s">
        <v>148</v>
      </c>
      <c r="I50" s="290" t="s">
        <v>93</v>
      </c>
      <c r="J50" s="161" t="str">
        <f>D50&amp;G50&amp;H50</f>
        <v>再任用短時間勤務職員知事部局内で任用変更等再任用短時間勤務職員</v>
      </c>
      <c r="K50" s="155" t="s">
        <v>116</v>
      </c>
      <c r="L50" s="162" t="s">
        <v>51</v>
      </c>
      <c r="M50" s="162" t="s">
        <v>51</v>
      </c>
      <c r="N50" s="162" t="s">
        <v>51</v>
      </c>
      <c r="O50" s="162" t="s">
        <v>51</v>
      </c>
      <c r="P50" s="38" t="s">
        <v>55</v>
      </c>
      <c r="Q50" s="43" t="s">
        <v>77</v>
      </c>
      <c r="R50" s="1" t="s">
        <v>146</v>
      </c>
      <c r="U50" s="311" t="s">
        <v>235</v>
      </c>
    </row>
    <row r="51" spans="1:21" ht="35.1" customHeight="1" x14ac:dyDescent="0.45">
      <c r="A51" s="146">
        <v>49</v>
      </c>
      <c r="B51" s="155" t="s">
        <v>48</v>
      </c>
      <c r="C51" s="156" t="s">
        <v>9</v>
      </c>
      <c r="D51" s="157" t="s">
        <v>86</v>
      </c>
      <c r="E51" s="158" t="s">
        <v>94</v>
      </c>
      <c r="F51" s="159" t="s">
        <v>150</v>
      </c>
      <c r="G51" s="155" t="s">
        <v>104</v>
      </c>
      <c r="H51" s="160" t="s">
        <v>246</v>
      </c>
      <c r="I51" s="290" t="s">
        <v>93</v>
      </c>
      <c r="J51" s="161" t="str">
        <f>D51&amp;G51&amp;H51</f>
        <v>再任用短時間勤務職員知事部局内で任用変更等会計年度任用（非常勤）職員</v>
      </c>
      <c r="K51" s="155" t="s">
        <v>116</v>
      </c>
      <c r="L51" s="162" t="s">
        <v>51</v>
      </c>
      <c r="M51" s="162" t="s">
        <v>51</v>
      </c>
      <c r="N51" s="162" t="s">
        <v>51</v>
      </c>
      <c r="O51" s="162" t="s">
        <v>51</v>
      </c>
      <c r="P51" s="38" t="s">
        <v>55</v>
      </c>
      <c r="Q51" s="43" t="s">
        <v>77</v>
      </c>
      <c r="U51" s="287" t="s">
        <v>213</v>
      </c>
    </row>
    <row r="52" spans="1:21" ht="35.1" customHeight="1" x14ac:dyDescent="0.45">
      <c r="A52" s="126">
        <v>50</v>
      </c>
      <c r="B52" s="155" t="s">
        <v>48</v>
      </c>
      <c r="C52" s="156" t="s">
        <v>9</v>
      </c>
      <c r="D52" s="157" t="s">
        <v>86</v>
      </c>
      <c r="E52" s="158" t="s">
        <v>94</v>
      </c>
      <c r="F52" s="159" t="s">
        <v>150</v>
      </c>
      <c r="G52" s="155" t="s">
        <v>104</v>
      </c>
      <c r="H52" s="160" t="s">
        <v>34</v>
      </c>
      <c r="I52" s="290" t="s">
        <v>93</v>
      </c>
      <c r="J52" s="161" t="str">
        <f>D52&amp;G52&amp;H52</f>
        <v>再任用短時間勤務職員知事部局内で任用変更等臨時的任用職員</v>
      </c>
      <c r="K52" s="155" t="s">
        <v>116</v>
      </c>
      <c r="L52" s="162" t="s">
        <v>51</v>
      </c>
      <c r="M52" s="162" t="s">
        <v>51</v>
      </c>
      <c r="N52" s="162" t="s">
        <v>51</v>
      </c>
      <c r="O52" s="162" t="s">
        <v>51</v>
      </c>
      <c r="P52" s="38" t="s">
        <v>55</v>
      </c>
      <c r="Q52" s="43" t="s">
        <v>77</v>
      </c>
      <c r="U52" s="287" t="s">
        <v>213</v>
      </c>
    </row>
    <row r="53" spans="1:21" ht="35.1" customHeight="1" x14ac:dyDescent="0.45">
      <c r="A53" s="146">
        <v>51</v>
      </c>
      <c r="B53" s="163" t="s">
        <v>48</v>
      </c>
      <c r="C53" s="164" t="s">
        <v>9</v>
      </c>
      <c r="D53" s="165" t="s">
        <v>86</v>
      </c>
      <c r="E53" s="166" t="s">
        <v>93</v>
      </c>
      <c r="F53" s="167" t="s">
        <v>150</v>
      </c>
      <c r="G53" s="163" t="s">
        <v>212</v>
      </c>
      <c r="H53" s="168" t="s">
        <v>124</v>
      </c>
      <c r="I53" s="291" t="s">
        <v>91</v>
      </c>
      <c r="J53" s="169" t="str">
        <f t="shared" ref="J53:J64" si="3">D53&amp;G53&amp;H53</f>
        <v>再任用短時間勤務職員地共済大阪府支部所属の
法人等に就職常勤職員（任期付含む）</v>
      </c>
      <c r="K53" s="163" t="s">
        <v>50</v>
      </c>
      <c r="L53" s="170" t="s">
        <v>52</v>
      </c>
      <c r="M53" s="170" t="s">
        <v>160</v>
      </c>
      <c r="N53" s="163" t="s">
        <v>107</v>
      </c>
      <c r="O53" s="170" t="s">
        <v>51</v>
      </c>
      <c r="P53" s="72" t="s">
        <v>55</v>
      </c>
      <c r="Q53" s="75" t="s">
        <v>75</v>
      </c>
      <c r="U53" s="76"/>
    </row>
    <row r="54" spans="1:21" ht="35.1" customHeight="1" x14ac:dyDescent="0.45">
      <c r="A54" s="126">
        <v>52</v>
      </c>
      <c r="B54" s="163" t="s">
        <v>48</v>
      </c>
      <c r="C54" s="164" t="s">
        <v>9</v>
      </c>
      <c r="D54" s="165" t="s">
        <v>86</v>
      </c>
      <c r="E54" s="166" t="s">
        <v>94</v>
      </c>
      <c r="F54" s="167" t="s">
        <v>150</v>
      </c>
      <c r="G54" s="163" t="s">
        <v>212</v>
      </c>
      <c r="H54" s="168" t="s">
        <v>246</v>
      </c>
      <c r="I54" s="291" t="s">
        <v>93</v>
      </c>
      <c r="J54" s="169" t="str">
        <f t="shared" si="3"/>
        <v>再任用短時間勤務職員地共済大阪府支部所属の
法人等に就職会計年度任用（非常勤）職員</v>
      </c>
      <c r="K54" s="163" t="s">
        <v>76</v>
      </c>
      <c r="L54" s="170" t="s">
        <v>52</v>
      </c>
      <c r="M54" s="170" t="s">
        <v>160</v>
      </c>
      <c r="N54" s="170" t="s">
        <v>51</v>
      </c>
      <c r="O54" s="170" t="s">
        <v>51</v>
      </c>
      <c r="P54" s="72" t="s">
        <v>55</v>
      </c>
      <c r="Q54" s="75" t="s">
        <v>77</v>
      </c>
      <c r="U54" s="288" t="s">
        <v>213</v>
      </c>
    </row>
    <row r="55" spans="1:21" ht="35.1" customHeight="1" x14ac:dyDescent="0.45">
      <c r="A55" s="146">
        <v>53</v>
      </c>
      <c r="B55" s="163" t="s">
        <v>48</v>
      </c>
      <c r="C55" s="164" t="s">
        <v>9</v>
      </c>
      <c r="D55" s="165" t="s">
        <v>86</v>
      </c>
      <c r="E55" s="166" t="s">
        <v>94</v>
      </c>
      <c r="F55" s="167" t="s">
        <v>150</v>
      </c>
      <c r="G55" s="163" t="s">
        <v>212</v>
      </c>
      <c r="H55" s="168" t="s">
        <v>34</v>
      </c>
      <c r="I55" s="291" t="s">
        <v>93</v>
      </c>
      <c r="J55" s="169" t="str">
        <f t="shared" si="3"/>
        <v>再任用短時間勤務職員地共済大阪府支部所属の
法人等に就職臨時的任用職員</v>
      </c>
      <c r="K55" s="163" t="s">
        <v>76</v>
      </c>
      <c r="L55" s="170" t="s">
        <v>52</v>
      </c>
      <c r="M55" s="170" t="s">
        <v>160</v>
      </c>
      <c r="N55" s="170" t="s">
        <v>51</v>
      </c>
      <c r="O55" s="170" t="s">
        <v>51</v>
      </c>
      <c r="P55" s="72" t="s">
        <v>55</v>
      </c>
      <c r="Q55" s="75" t="s">
        <v>77</v>
      </c>
      <c r="U55" s="288" t="s">
        <v>213</v>
      </c>
    </row>
    <row r="56" spans="1:21" ht="35.1" customHeight="1" x14ac:dyDescent="0.45">
      <c r="A56" s="126">
        <v>54</v>
      </c>
      <c r="B56" s="181" t="s">
        <v>48</v>
      </c>
      <c r="C56" s="182" t="s">
        <v>9</v>
      </c>
      <c r="D56" s="183" t="s">
        <v>34</v>
      </c>
      <c r="E56" s="184" t="s">
        <v>94</v>
      </c>
      <c r="F56" s="185" t="s">
        <v>65</v>
      </c>
      <c r="G56" s="181" t="s">
        <v>49</v>
      </c>
      <c r="H56" s="152" t="s">
        <v>49</v>
      </c>
      <c r="I56" s="289" t="s">
        <v>130</v>
      </c>
      <c r="J56" s="153" t="str">
        <f t="shared" si="3"/>
        <v>臨時的任用職員無職無職</v>
      </c>
      <c r="K56" s="181" t="s">
        <v>74</v>
      </c>
      <c r="L56" s="186" t="s">
        <v>52</v>
      </c>
      <c r="M56" s="154" t="s">
        <v>175</v>
      </c>
      <c r="N56" s="186" t="s">
        <v>51</v>
      </c>
      <c r="O56" s="186" t="s">
        <v>52</v>
      </c>
      <c r="P56" s="78" t="s">
        <v>55</v>
      </c>
      <c r="Q56" s="36" t="s">
        <v>127</v>
      </c>
      <c r="U56" s="34"/>
    </row>
    <row r="57" spans="1:21" ht="35.1" customHeight="1" x14ac:dyDescent="0.45">
      <c r="A57" s="146">
        <v>55</v>
      </c>
      <c r="B57" s="181" t="s">
        <v>48</v>
      </c>
      <c r="C57" s="182" t="s">
        <v>9</v>
      </c>
      <c r="D57" s="183" t="s">
        <v>34</v>
      </c>
      <c r="E57" s="184" t="s">
        <v>94</v>
      </c>
      <c r="F57" s="185" t="s">
        <v>65</v>
      </c>
      <c r="G57" s="181" t="s">
        <v>49</v>
      </c>
      <c r="H57" s="152" t="s">
        <v>28</v>
      </c>
      <c r="I57" s="289" t="s">
        <v>129</v>
      </c>
      <c r="J57" s="153" t="str">
        <f t="shared" ref="J57" si="4">D57&amp;G57&amp;H57</f>
        <v>臨時的任用職員無職任意継続</v>
      </c>
      <c r="K57" s="181" t="s">
        <v>74</v>
      </c>
      <c r="L57" s="186" t="s">
        <v>52</v>
      </c>
      <c r="M57" s="154" t="s">
        <v>175</v>
      </c>
      <c r="N57" s="186" t="s">
        <v>51</v>
      </c>
      <c r="O57" s="186" t="s">
        <v>52</v>
      </c>
      <c r="P57" s="78" t="s">
        <v>55</v>
      </c>
      <c r="Q57" s="36" t="s">
        <v>46</v>
      </c>
      <c r="U57" s="34"/>
    </row>
    <row r="58" spans="1:21" ht="35.1" customHeight="1" x14ac:dyDescent="0.45">
      <c r="A58" s="126">
        <v>56</v>
      </c>
      <c r="B58" s="181" t="s">
        <v>48</v>
      </c>
      <c r="C58" s="182" t="s">
        <v>9</v>
      </c>
      <c r="D58" s="183" t="s">
        <v>34</v>
      </c>
      <c r="E58" s="184" t="s">
        <v>94</v>
      </c>
      <c r="F58" s="185" t="s">
        <v>65</v>
      </c>
      <c r="G58" s="181" t="s">
        <v>199</v>
      </c>
      <c r="H58" s="187" t="s">
        <v>201</v>
      </c>
      <c r="I58" s="289" t="s">
        <v>130</v>
      </c>
      <c r="J58" s="153" t="str">
        <f t="shared" si="3"/>
        <v>臨時的任用職員民間等に就職民間等に就職</v>
      </c>
      <c r="K58" s="181" t="s">
        <v>74</v>
      </c>
      <c r="L58" s="186" t="s">
        <v>52</v>
      </c>
      <c r="M58" s="154" t="s">
        <v>175</v>
      </c>
      <c r="N58" s="186" t="s">
        <v>51</v>
      </c>
      <c r="O58" s="186" t="s">
        <v>52</v>
      </c>
      <c r="P58" s="78" t="s">
        <v>55</v>
      </c>
      <c r="Q58" s="79" t="s">
        <v>69</v>
      </c>
      <c r="U58" s="34"/>
    </row>
    <row r="59" spans="1:21" ht="34.200000000000003" customHeight="1" x14ac:dyDescent="0.45">
      <c r="A59" s="146">
        <v>57</v>
      </c>
      <c r="B59" s="155" t="s">
        <v>48</v>
      </c>
      <c r="C59" s="156" t="s">
        <v>9</v>
      </c>
      <c r="D59" s="157" t="s">
        <v>34</v>
      </c>
      <c r="E59" s="158" t="s">
        <v>94</v>
      </c>
      <c r="F59" s="159" t="s">
        <v>65</v>
      </c>
      <c r="G59" s="155" t="s">
        <v>104</v>
      </c>
      <c r="H59" s="160" t="s">
        <v>124</v>
      </c>
      <c r="I59" s="290" t="s">
        <v>91</v>
      </c>
      <c r="J59" s="161" t="str">
        <f>D59&amp;G59&amp;H59</f>
        <v>臨時的任用職員知事部局内で任用変更等常勤職員（任期付含む）</v>
      </c>
      <c r="K59" s="155" t="s">
        <v>50</v>
      </c>
      <c r="L59" s="162" t="s">
        <v>52</v>
      </c>
      <c r="M59" s="162" t="s">
        <v>160</v>
      </c>
      <c r="N59" s="155" t="s">
        <v>107</v>
      </c>
      <c r="O59" s="162" t="s">
        <v>51</v>
      </c>
      <c r="P59" s="38" t="s">
        <v>55</v>
      </c>
      <c r="Q59" s="43" t="s">
        <v>75</v>
      </c>
      <c r="U59" s="41"/>
    </row>
    <row r="60" spans="1:21" ht="34.200000000000003" customHeight="1" x14ac:dyDescent="0.45">
      <c r="A60" s="126">
        <v>58</v>
      </c>
      <c r="B60" s="155" t="s">
        <v>48</v>
      </c>
      <c r="C60" s="156" t="s">
        <v>9</v>
      </c>
      <c r="D60" s="157" t="s">
        <v>34</v>
      </c>
      <c r="E60" s="158" t="s">
        <v>94</v>
      </c>
      <c r="F60" s="159" t="s">
        <v>65</v>
      </c>
      <c r="G60" s="155" t="s">
        <v>104</v>
      </c>
      <c r="H60" s="160" t="s">
        <v>246</v>
      </c>
      <c r="I60" s="290" t="s">
        <v>93</v>
      </c>
      <c r="J60" s="161" t="str">
        <f>D60&amp;G60&amp;H60</f>
        <v>臨時的任用職員知事部局内で任用変更等会計年度任用（非常勤）職員</v>
      </c>
      <c r="K60" s="155" t="s">
        <v>76</v>
      </c>
      <c r="L60" s="162" t="s">
        <v>52</v>
      </c>
      <c r="M60" s="162" t="s">
        <v>160</v>
      </c>
      <c r="N60" s="162" t="s">
        <v>51</v>
      </c>
      <c r="O60" s="162" t="s">
        <v>51</v>
      </c>
      <c r="P60" s="38" t="s">
        <v>55</v>
      </c>
      <c r="Q60" s="43" t="s">
        <v>77</v>
      </c>
      <c r="U60" s="287" t="s">
        <v>213</v>
      </c>
    </row>
    <row r="61" spans="1:21" ht="34.200000000000003" customHeight="1" x14ac:dyDescent="0.45">
      <c r="A61" s="146">
        <v>59</v>
      </c>
      <c r="B61" s="155" t="s">
        <v>48</v>
      </c>
      <c r="C61" s="156" t="s">
        <v>9</v>
      </c>
      <c r="D61" s="157" t="s">
        <v>34</v>
      </c>
      <c r="E61" s="158" t="s">
        <v>94</v>
      </c>
      <c r="F61" s="159" t="s">
        <v>65</v>
      </c>
      <c r="G61" s="155" t="s">
        <v>234</v>
      </c>
      <c r="H61" s="160" t="s">
        <v>34</v>
      </c>
      <c r="I61" s="290" t="s">
        <v>93</v>
      </c>
      <c r="J61" s="161" t="str">
        <f>D61&amp;G61&amp;H61</f>
        <v>臨時的任用職員知事部局内の他所属で任用臨時的任用職員</v>
      </c>
      <c r="K61" s="155" t="s">
        <v>76</v>
      </c>
      <c r="L61" s="162" t="s">
        <v>52</v>
      </c>
      <c r="M61" s="162" t="s">
        <v>160</v>
      </c>
      <c r="N61" s="162" t="s">
        <v>51</v>
      </c>
      <c r="O61" s="162" t="s">
        <v>51</v>
      </c>
      <c r="P61" s="38" t="s">
        <v>55</v>
      </c>
      <c r="Q61" s="43" t="s">
        <v>77</v>
      </c>
      <c r="U61" s="287" t="s">
        <v>213</v>
      </c>
    </row>
    <row r="62" spans="1:21" ht="35.1" customHeight="1" x14ac:dyDescent="0.45">
      <c r="A62" s="126">
        <v>60</v>
      </c>
      <c r="B62" s="163" t="s">
        <v>48</v>
      </c>
      <c r="C62" s="164" t="s">
        <v>9</v>
      </c>
      <c r="D62" s="165" t="s">
        <v>34</v>
      </c>
      <c r="E62" s="166" t="s">
        <v>94</v>
      </c>
      <c r="F62" s="167" t="s">
        <v>65</v>
      </c>
      <c r="G62" s="163" t="s">
        <v>212</v>
      </c>
      <c r="H62" s="168" t="s">
        <v>124</v>
      </c>
      <c r="I62" s="291" t="s">
        <v>91</v>
      </c>
      <c r="J62" s="169" t="str">
        <f t="shared" si="3"/>
        <v>臨時的任用職員地共済大阪府支部所属の
法人等に就職常勤職員（任期付含む）</v>
      </c>
      <c r="K62" s="163" t="s">
        <v>50</v>
      </c>
      <c r="L62" s="170" t="s">
        <v>52</v>
      </c>
      <c r="M62" s="170" t="s">
        <v>160</v>
      </c>
      <c r="N62" s="163" t="s">
        <v>107</v>
      </c>
      <c r="O62" s="170" t="s">
        <v>51</v>
      </c>
      <c r="P62" s="72" t="s">
        <v>55</v>
      </c>
      <c r="Q62" s="75" t="s">
        <v>75</v>
      </c>
      <c r="U62" s="76"/>
    </row>
    <row r="63" spans="1:21" ht="35.1" customHeight="1" x14ac:dyDescent="0.45">
      <c r="A63" s="146">
        <v>61</v>
      </c>
      <c r="B63" s="163" t="s">
        <v>80</v>
      </c>
      <c r="C63" s="164" t="s">
        <v>10</v>
      </c>
      <c r="D63" s="165" t="s">
        <v>34</v>
      </c>
      <c r="E63" s="166" t="s">
        <v>93</v>
      </c>
      <c r="F63" s="167" t="s">
        <v>65</v>
      </c>
      <c r="G63" s="163" t="s">
        <v>212</v>
      </c>
      <c r="H63" s="168" t="s">
        <v>246</v>
      </c>
      <c r="I63" s="291" t="s">
        <v>93</v>
      </c>
      <c r="J63" s="169" t="str">
        <f t="shared" si="3"/>
        <v>臨時的任用職員地共済大阪府支部所属の
法人等に就職会計年度任用（非常勤）職員</v>
      </c>
      <c r="K63" s="163" t="s">
        <v>76</v>
      </c>
      <c r="L63" s="170" t="s">
        <v>52</v>
      </c>
      <c r="M63" s="170" t="s">
        <v>160</v>
      </c>
      <c r="N63" s="170" t="s">
        <v>51</v>
      </c>
      <c r="O63" s="170" t="s">
        <v>51</v>
      </c>
      <c r="P63" s="72" t="s">
        <v>55</v>
      </c>
      <c r="Q63" s="75" t="s">
        <v>77</v>
      </c>
      <c r="U63" s="288" t="s">
        <v>213</v>
      </c>
    </row>
    <row r="64" spans="1:21" ht="35.1" customHeight="1" x14ac:dyDescent="0.45">
      <c r="A64" s="126">
        <v>62</v>
      </c>
      <c r="B64" s="163" t="s">
        <v>80</v>
      </c>
      <c r="C64" s="164" t="s">
        <v>10</v>
      </c>
      <c r="D64" s="165" t="s">
        <v>34</v>
      </c>
      <c r="E64" s="166" t="s">
        <v>93</v>
      </c>
      <c r="F64" s="167" t="s">
        <v>65</v>
      </c>
      <c r="G64" s="163" t="s">
        <v>212</v>
      </c>
      <c r="H64" s="168" t="s">
        <v>34</v>
      </c>
      <c r="I64" s="291" t="s">
        <v>93</v>
      </c>
      <c r="J64" s="169" t="str">
        <f t="shared" si="3"/>
        <v>臨時的任用職員地共済大阪府支部所属の
法人等に就職臨時的任用職員</v>
      </c>
      <c r="K64" s="163" t="s">
        <v>76</v>
      </c>
      <c r="L64" s="170" t="s">
        <v>52</v>
      </c>
      <c r="M64" s="170" t="s">
        <v>160</v>
      </c>
      <c r="N64" s="170" t="s">
        <v>51</v>
      </c>
      <c r="O64" s="170" t="s">
        <v>51</v>
      </c>
      <c r="P64" s="72" t="s">
        <v>55</v>
      </c>
      <c r="Q64" s="75" t="s">
        <v>77</v>
      </c>
      <c r="U64" s="288" t="s">
        <v>213</v>
      </c>
    </row>
    <row r="65" spans="8:8" x14ac:dyDescent="0.45">
      <c r="H65" s="2"/>
    </row>
    <row r="66" spans="8:8" x14ac:dyDescent="0.45">
      <c r="H66" s="2"/>
    </row>
    <row r="67" spans="8:8" x14ac:dyDescent="0.45">
      <c r="H67" s="2"/>
    </row>
  </sheetData>
  <sheetProtection algorithmName="SHA-512" hashValue="4Dmyk9tLLdmdKkOfCoKTk5Jv9CpFyBzX+LufVctROZMB7HzniOr081AgJDm8LJQg0jE3XyyjV+YfqjUzh3e0DA==" saltValue="GvUoZ0PlBxncM2nmbDRBtQ==" spinCount="100000" sheet="1" objects="1" scenarios="1"/>
  <autoFilter ref="A2:T64" xr:uid="{EE3E4582-0D55-4F28-87C6-83185BBFC511}"/>
  <mergeCells count="9">
    <mergeCell ref="U1:U2"/>
    <mergeCell ref="K1:K2"/>
    <mergeCell ref="L1:O1"/>
    <mergeCell ref="G1:G2"/>
    <mergeCell ref="B1:B2"/>
    <mergeCell ref="C1:E1"/>
    <mergeCell ref="H1:I1"/>
    <mergeCell ref="F1:F2"/>
    <mergeCell ref="J1:J2"/>
  </mergeCells>
  <phoneticPr fontId="1"/>
  <dataValidations count="2">
    <dataValidation type="list" allowBlank="1" showInputMessage="1" showErrorMessage="1" sqref="T7 N3:P64 L3:L64" xr:uid="{2F1A638B-6184-49C3-A243-E3E02DEB4234}">
      <formula1>$T$5:$T$7</formula1>
    </dataValidation>
    <dataValidation type="list" allowBlank="1" showInputMessage="1" showErrorMessage="1" sqref="M3:M64" xr:uid="{78F5CC35-0332-4B7D-AD84-7E0B165A38CE}">
      <formula1>$S$5:$S$7</formula1>
    </dataValidation>
  </dataValidations>
  <hyperlinks>
    <hyperlink ref="U7" location="【参考】組合員種別について!A1" display="※加入要件を確認" xr:uid="{0397502F-2349-4E5F-B13F-8E71EA44F466}"/>
    <hyperlink ref="U8" location="【参考】組合員種別について!A1" display="※加入要件を確認" xr:uid="{A6FF98EF-84A9-4EDE-85FF-C9F955814227}"/>
    <hyperlink ref="U10" location="【参考】組合員種別について!A1" display="※加入要件を確認" xr:uid="{3B83C848-A7AA-4E89-88A6-424C94E8910C}"/>
    <hyperlink ref="U11" location="【参考】組合員種別について!A1" display="※加入要件を確認" xr:uid="{C00A47E1-0987-4F09-977E-E4EAB3D57D7E}"/>
    <hyperlink ref="U15" location="【参考】組合員種別について!A1" display="※加入要件を確認" xr:uid="{F0E6F4FA-45B0-4D22-B17A-90C02ABD8A38}"/>
    <hyperlink ref="U16" location="【参考】組合員種別について!A1" display="※加入要件を確認" xr:uid="{9CD510A1-65AF-40FD-B0C0-08AF63080C7A}"/>
    <hyperlink ref="U17" location="【参考】組合員種別について!A1" display="※加入要件を確認" xr:uid="{F4367265-AAB0-4E4A-8D39-E86B3C8FE07D}"/>
    <hyperlink ref="U19" location="【参考】組合員種別について!A1" display="※加入要件を確認" xr:uid="{7CFF509D-7918-49A5-9B1E-11CBF409D467}"/>
    <hyperlink ref="U20" location="【参考】組合員種別について!A1" display="※加入要件を確認" xr:uid="{AC718FAD-46D5-49D2-92A9-D950A292974F}"/>
    <hyperlink ref="U29" location="【参考】組合員種別について!A1" display="※加入要件を確認" xr:uid="{8D2DEB3A-AC57-4947-B5A6-DD35FBBA2DFE}"/>
    <hyperlink ref="U30" location="【参考】組合員種別について!A1" display="※加入要件を確認" xr:uid="{571AE983-9524-4773-BD8F-41CCCA08270E}"/>
    <hyperlink ref="U31" location="【参考】組合員種別について!A1" display="※加入要件を確認" xr:uid="{D8483874-81BF-4A48-BD65-F1BD84099249}"/>
    <hyperlink ref="U32" location="【参考】組合員種別について!A1" display="※加入要件を確認" xr:uid="{9E666620-694D-4D15-9D0B-B6A1C5E3738F}"/>
    <hyperlink ref="U33" location="【参考】組合員種別について!A1" display="※加入要件を確認" xr:uid="{BA477CFD-61F1-4726-9BEA-3810BEE777A7}"/>
    <hyperlink ref="U34" location="【参考】組合員種別について!A1" display="※加入要件を確認" xr:uid="{72971043-D88B-4EBE-AAFC-51C2FD582B52}"/>
    <hyperlink ref="U43" location="【参考】組合員種別について!A1" display="※加入要件を確認" xr:uid="{D2EEC5B2-BC3E-47D6-A32F-7092AAEC12B5}"/>
    <hyperlink ref="U44" location="【参考】組合員種別について!A1" display="※加入要件を確認" xr:uid="{EF2AC182-36A1-4D82-8B18-A887450EBEE0}"/>
    <hyperlink ref="U45" location="【参考】組合員種別について!A1" display="※加入要件を確認" xr:uid="{4AC4AC4D-59B3-40E8-BA8F-B2FD0ACC9B66}"/>
    <hyperlink ref="U46" location="【参考】組合員種別について!A1" display="※加入要件を確認" xr:uid="{673A2C98-DFE4-496E-AC0A-6B7DB6C11E20}"/>
    <hyperlink ref="U50" location="【参考】組合員種別について!A1" display="※加入要件を確認" xr:uid="{A4CDF6D3-02F2-4BB4-AA73-57652B9A5E97}"/>
    <hyperlink ref="U51" location="【参考】組合員種別について!A1" display="※加入要件を確認" xr:uid="{FF65F9B2-455F-4819-91D4-1E53C1C19CD3}"/>
    <hyperlink ref="U52" location="【参考】組合員種別について!A1" display="※加入要件を確認" xr:uid="{76AEB35E-E47F-4E6F-889B-0A74B11D602F}"/>
    <hyperlink ref="U54" location="【参考】組合員種別について!A1" display="※加入要件を確認" xr:uid="{94142D56-BEFD-47EE-AF06-3AFA612D5529}"/>
    <hyperlink ref="U55" location="【参考】組合員種別について!A1" display="※加入要件を確認" xr:uid="{65897EFD-5616-4E75-8CE4-C19173CF409C}"/>
    <hyperlink ref="U60" location="【参考】組合員種別について!A1" display="※加入要件を確認" xr:uid="{19603EFD-5E6A-4625-833D-708E214F1937}"/>
    <hyperlink ref="U61" location="【参考】組合員種別について!A1" display="※加入要件を確認" xr:uid="{23E9D315-4A6B-4E8A-A45B-4D3308FFF535}"/>
    <hyperlink ref="U63" location="【参考】組合員種別について!A1" display="※加入要件を確認" xr:uid="{182C2E54-8F3F-4562-876A-701445A990FB}"/>
    <hyperlink ref="U64" location="【参考】組合員種別について!A1" display="※加入要件を確認" xr:uid="{C8E365D8-92BA-46A7-9FCD-BF7F74507F5E}"/>
  </hyperlinks>
  <printOptions gridLines="1"/>
  <pageMargins left="1.0236220472440944" right="0.35433070866141736" top="0.9055118110236221" bottom="0.39370078740157483" header="0.62992125984251968" footer="0.27559055118110237"/>
  <pageSetup paperSize="8" scale="59" fitToHeight="0" orientation="portrait" r:id="rId1"/>
  <headerFooter>
    <oddHeader>&amp;C&amp;18種別等分類表</oddHeader>
    <oddFooter xml:space="preserve">&amp;C
&amp;P / &amp;N ページ&amp;R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61B97-7CFD-4003-AA3A-486850823910}">
  <sheetPr codeName="Sheet5">
    <tabColor rgb="FF92D050"/>
  </sheetPr>
  <dimension ref="A1"/>
  <sheetViews>
    <sheetView view="pageBreakPreview" zoomScale="130" zoomScaleNormal="100" zoomScaleSheetLayoutView="130" workbookViewId="0"/>
  </sheetViews>
  <sheetFormatPr defaultRowHeight="18" x14ac:dyDescent="0.45"/>
  <cols>
    <col min="1" max="16384" width="8.796875" style="286"/>
  </cols>
  <sheetData/>
  <sheetProtection algorithmName="SHA-512" hashValue="mSZCao3Z9LcB2fKkBzJEsOQQU4dReSKR/nzQH1oJkPqa3f12Tkfo1eDzQ0EYk2JOBiCGaBTdWZy8k4kRUyGXRA==" saltValue="McsPbsrmoBgEyxiPMxbctw==" spinCount="100000" sheet="1" objects="1" scenarios="1"/>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B9BC9-F18B-4066-951D-FFF6EBE976E8}">
  <sheetPr codeName="Sheet6"/>
  <dimension ref="A2:J21"/>
  <sheetViews>
    <sheetView workbookViewId="0">
      <selection activeCell="F13" sqref="F13"/>
    </sheetView>
  </sheetViews>
  <sheetFormatPr defaultRowHeight="12.6" x14ac:dyDescent="0.45"/>
  <cols>
    <col min="1" max="1" width="30" style="26" customWidth="1"/>
    <col min="2" max="2" width="13.8984375" style="26" customWidth="1"/>
    <col min="3" max="3" width="2" style="83" customWidth="1"/>
    <col min="4" max="4" width="26.09765625" style="83" customWidth="1"/>
    <col min="5" max="5" width="2.09765625" style="25" customWidth="1"/>
    <col min="6" max="6" width="32.09765625" style="25" customWidth="1"/>
    <col min="7" max="7" width="30.796875" style="25" customWidth="1"/>
    <col min="8" max="8" width="21.3984375" style="26" customWidth="1"/>
    <col min="9" max="9" width="8.796875" style="25"/>
    <col min="10" max="10" width="24.5" style="25" bestFit="1" customWidth="1"/>
    <col min="11" max="16384" width="8.796875" style="25"/>
  </cols>
  <sheetData>
    <row r="2" spans="1:10" ht="16.2" x14ac:dyDescent="0.45">
      <c r="A2" s="244" t="s">
        <v>85</v>
      </c>
      <c r="B2" s="245" t="s">
        <v>87</v>
      </c>
      <c r="C2" s="246"/>
      <c r="D2" s="244" t="s">
        <v>121</v>
      </c>
      <c r="E2" s="247"/>
      <c r="F2" s="244" t="s">
        <v>120</v>
      </c>
      <c r="G2" s="244" t="s">
        <v>29</v>
      </c>
      <c r="H2" s="248" t="s">
        <v>30</v>
      </c>
      <c r="J2" s="244" t="s">
        <v>29</v>
      </c>
    </row>
    <row r="3" spans="1:10" ht="33" customHeight="1" x14ac:dyDescent="0.45">
      <c r="A3" s="249" t="s">
        <v>151</v>
      </c>
      <c r="B3" s="250" t="s">
        <v>5</v>
      </c>
      <c r="C3" s="246"/>
      <c r="D3" s="251" t="s">
        <v>26</v>
      </c>
      <c r="E3" s="247"/>
      <c r="F3" s="249" t="s">
        <v>49</v>
      </c>
      <c r="G3" s="249" t="s">
        <v>49</v>
      </c>
      <c r="H3" s="249" t="s">
        <v>15</v>
      </c>
      <c r="I3" s="26"/>
      <c r="J3" s="249" t="s">
        <v>49</v>
      </c>
    </row>
    <row r="4" spans="1:10" ht="33" customHeight="1" x14ac:dyDescent="0.45">
      <c r="A4" s="252" t="s">
        <v>152</v>
      </c>
      <c r="B4" s="249" t="s">
        <v>5</v>
      </c>
      <c r="C4" s="246"/>
      <c r="D4" s="251" t="s">
        <v>253</v>
      </c>
      <c r="E4" s="253"/>
      <c r="F4" s="249" t="s">
        <v>200</v>
      </c>
      <c r="G4" s="249" t="s">
        <v>200</v>
      </c>
      <c r="H4" s="249" t="s">
        <v>15</v>
      </c>
      <c r="I4" s="26"/>
      <c r="J4" s="249" t="s">
        <v>200</v>
      </c>
    </row>
    <row r="5" spans="1:10" ht="33" customHeight="1" x14ac:dyDescent="0.45">
      <c r="A5" s="249" t="s">
        <v>31</v>
      </c>
      <c r="B5" s="250" t="s">
        <v>5</v>
      </c>
      <c r="C5" s="246"/>
      <c r="D5" s="251" t="s">
        <v>188</v>
      </c>
      <c r="E5" s="253"/>
      <c r="F5" s="249" t="s">
        <v>211</v>
      </c>
      <c r="G5" s="249" t="s">
        <v>28</v>
      </c>
      <c r="H5" s="249" t="s">
        <v>122</v>
      </c>
      <c r="I5" s="26"/>
      <c r="J5" s="249" t="s">
        <v>28</v>
      </c>
    </row>
    <row r="6" spans="1:10" ht="33" customHeight="1" x14ac:dyDescent="0.45">
      <c r="A6" s="249" t="s">
        <v>153</v>
      </c>
      <c r="B6" s="250" t="s">
        <v>6</v>
      </c>
      <c r="C6" s="246"/>
      <c r="D6" s="254" t="s">
        <v>154</v>
      </c>
      <c r="E6" s="247"/>
      <c r="F6" s="249" t="s">
        <v>113</v>
      </c>
      <c r="G6" s="249" t="s">
        <v>151</v>
      </c>
      <c r="H6" s="249" t="s">
        <v>5</v>
      </c>
      <c r="I6" s="26"/>
      <c r="J6" s="249" t="s">
        <v>151</v>
      </c>
    </row>
    <row r="7" spans="1:10" ht="33" customHeight="1" x14ac:dyDescent="0.45">
      <c r="A7" s="247"/>
      <c r="B7" s="274"/>
      <c r="C7" s="255"/>
      <c r="D7" s="251" t="s">
        <v>206</v>
      </c>
      <c r="E7" s="247"/>
      <c r="F7" s="316" t="s">
        <v>223</v>
      </c>
      <c r="G7" s="249" t="s">
        <v>66</v>
      </c>
      <c r="H7" s="249" t="s">
        <v>6</v>
      </c>
      <c r="I7" s="26"/>
      <c r="J7" s="249" t="s">
        <v>31</v>
      </c>
    </row>
    <row r="8" spans="1:10" ht="33" customHeight="1" x14ac:dyDescent="0.45">
      <c r="A8" s="247"/>
      <c r="B8" s="275"/>
      <c r="C8" s="255"/>
      <c r="D8" s="251" t="s">
        <v>252</v>
      </c>
      <c r="E8" s="247"/>
      <c r="F8" s="26"/>
      <c r="G8" s="249" t="s">
        <v>224</v>
      </c>
      <c r="H8" s="249" t="s">
        <v>6</v>
      </c>
      <c r="I8" s="26"/>
      <c r="J8" s="249" t="s">
        <v>153</v>
      </c>
    </row>
    <row r="9" spans="1:10" ht="33" customHeight="1" x14ac:dyDescent="0.45">
      <c r="A9" s="244" t="s">
        <v>85</v>
      </c>
      <c r="B9" s="248" t="s">
        <v>87</v>
      </c>
      <c r="C9" s="255"/>
      <c r="D9" s="251" t="s">
        <v>27</v>
      </c>
      <c r="E9" s="247"/>
      <c r="F9" s="26"/>
      <c r="G9" s="252" t="s">
        <v>209</v>
      </c>
      <c r="H9" s="249" t="s">
        <v>15</v>
      </c>
      <c r="I9" s="26"/>
      <c r="J9" s="249" t="s">
        <v>66</v>
      </c>
    </row>
    <row r="10" spans="1:10" ht="33" customHeight="1" x14ac:dyDescent="0.45">
      <c r="A10" s="249" t="s">
        <v>64</v>
      </c>
      <c r="B10" s="249" t="s">
        <v>6</v>
      </c>
      <c r="C10" s="255"/>
      <c r="E10" s="247"/>
      <c r="F10" s="26"/>
      <c r="G10" s="26"/>
      <c r="I10" s="26"/>
      <c r="J10" s="249" t="s">
        <v>64</v>
      </c>
    </row>
    <row r="11" spans="1:10" ht="33" customHeight="1" x14ac:dyDescent="0.45">
      <c r="A11" s="249" t="s">
        <v>168</v>
      </c>
      <c r="B11" s="249" t="s">
        <v>6</v>
      </c>
      <c r="C11" s="255"/>
      <c r="E11" s="247"/>
      <c r="F11" s="26"/>
      <c r="G11" s="26"/>
      <c r="H11" s="25"/>
      <c r="I11" s="26"/>
      <c r="J11" s="249" t="s">
        <v>114</v>
      </c>
    </row>
    <row r="12" spans="1:10" ht="35.4" customHeight="1" x14ac:dyDescent="0.45">
      <c r="A12" s="83"/>
      <c r="B12" s="83"/>
      <c r="E12" s="26"/>
      <c r="F12" s="26"/>
      <c r="G12" s="26"/>
      <c r="I12" s="26"/>
      <c r="J12" s="252" t="s">
        <v>209</v>
      </c>
    </row>
    <row r="13" spans="1:10" ht="28.5" customHeight="1" x14ac:dyDescent="0.45">
      <c r="E13" s="26"/>
      <c r="F13" s="26"/>
      <c r="G13" s="26"/>
      <c r="I13" s="26"/>
    </row>
    <row r="14" spans="1:10" ht="28.5" customHeight="1" x14ac:dyDescent="0.45">
      <c r="C14" s="26"/>
      <c r="E14" s="26"/>
      <c r="F14" s="26"/>
      <c r="G14" s="26"/>
    </row>
    <row r="15" spans="1:10" ht="28.5" customHeight="1" x14ac:dyDescent="0.45">
      <c r="E15" s="26"/>
      <c r="F15" s="26"/>
      <c r="G15" s="26"/>
      <c r="I15" s="26"/>
    </row>
    <row r="16" spans="1:10" ht="28.5" customHeight="1" x14ac:dyDescent="0.45">
      <c r="E16" s="26"/>
      <c r="F16" s="26"/>
      <c r="G16" s="26"/>
      <c r="I16" s="26"/>
    </row>
    <row r="17" spans="5:9" ht="28.5" customHeight="1" x14ac:dyDescent="0.45">
      <c r="E17" s="26"/>
      <c r="F17" s="26"/>
      <c r="G17" s="26"/>
      <c r="I17" s="26"/>
    </row>
    <row r="18" spans="5:9" ht="28.5" customHeight="1" x14ac:dyDescent="0.45">
      <c r="E18" s="26"/>
      <c r="F18" s="26"/>
      <c r="G18" s="26"/>
      <c r="I18" s="26"/>
    </row>
    <row r="19" spans="5:9" ht="28.5" customHeight="1" x14ac:dyDescent="0.45">
      <c r="E19" s="26"/>
      <c r="F19" s="26"/>
      <c r="I19" s="26"/>
    </row>
    <row r="20" spans="5:9" ht="28.5" customHeight="1" x14ac:dyDescent="0.45">
      <c r="E20" s="26"/>
      <c r="I20" s="26"/>
    </row>
    <row r="21" spans="5:9" ht="28.5" customHeight="1" x14ac:dyDescent="0.45">
      <c r="E21" s="26"/>
      <c r="I21" s="26"/>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3C36C-64B8-4AF7-82C3-EE4CEB65C144}">
  <sheetPr codeName="Sheet7"/>
  <dimension ref="A1:Q36"/>
  <sheetViews>
    <sheetView topLeftCell="A7" workbookViewId="0">
      <selection activeCell="A8" sqref="A8:A9"/>
    </sheetView>
  </sheetViews>
  <sheetFormatPr defaultRowHeight="18" x14ac:dyDescent="0.45"/>
  <cols>
    <col min="1" max="1" width="5.19921875" customWidth="1"/>
    <col min="2" max="2" width="11.19921875" bestFit="1" customWidth="1"/>
    <col min="3" max="3" width="8.3984375" bestFit="1" customWidth="1"/>
    <col min="4" max="4" width="23.8984375" bestFit="1" customWidth="1"/>
    <col min="5" max="5" width="11.19921875" bestFit="1" customWidth="1"/>
    <col min="6" max="6" width="28" bestFit="1" customWidth="1"/>
    <col min="7" max="7" width="21.59765625" bestFit="1" customWidth="1"/>
    <col min="8" max="8" width="23.8984375" bestFit="1" customWidth="1"/>
    <col min="9" max="9" width="12.3984375" bestFit="1" customWidth="1"/>
    <col min="10" max="10" width="9.19921875" bestFit="1" customWidth="1"/>
    <col min="11" max="11" width="5.5" bestFit="1" customWidth="1"/>
    <col min="12" max="14" width="7.3984375" bestFit="1" customWidth="1"/>
    <col min="15" max="15" width="3.59765625" bestFit="1" customWidth="1"/>
    <col min="16" max="16" width="13.19921875" bestFit="1" customWidth="1"/>
    <col min="17" max="17" width="17.5" bestFit="1" customWidth="1"/>
  </cols>
  <sheetData>
    <row r="1" spans="1:17" x14ac:dyDescent="0.45">
      <c r="A1" s="1"/>
      <c r="B1" s="420" t="s">
        <v>35</v>
      </c>
      <c r="C1" s="422" t="s">
        <v>90</v>
      </c>
      <c r="D1" s="423"/>
      <c r="E1" s="424"/>
      <c r="F1" s="425" t="s">
        <v>100</v>
      </c>
      <c r="G1" s="427" t="s">
        <v>101</v>
      </c>
      <c r="H1" s="422" t="s">
        <v>98</v>
      </c>
      <c r="I1" s="424"/>
      <c r="J1" s="53" t="s">
        <v>37</v>
      </c>
      <c r="K1" s="418" t="s">
        <v>38</v>
      </c>
      <c r="L1" s="419"/>
      <c r="M1" s="419"/>
      <c r="N1" s="419"/>
      <c r="O1" s="419"/>
      <c r="P1" s="53" t="s">
        <v>36</v>
      </c>
      <c r="Q1" s="27" t="s">
        <v>40</v>
      </c>
    </row>
    <row r="2" spans="1:17" ht="25.8" thickBot="1" x14ac:dyDescent="0.5">
      <c r="A2" s="1" t="s">
        <v>96</v>
      </c>
      <c r="B2" s="421"/>
      <c r="C2" s="55" t="s">
        <v>47</v>
      </c>
      <c r="D2" s="60" t="s">
        <v>39</v>
      </c>
      <c r="E2" s="63" t="s">
        <v>88</v>
      </c>
      <c r="F2" s="426"/>
      <c r="G2" s="426"/>
      <c r="H2" s="60" t="s">
        <v>39</v>
      </c>
      <c r="I2" s="63" t="s">
        <v>88</v>
      </c>
      <c r="J2" s="54"/>
      <c r="K2" s="28" t="s">
        <v>41</v>
      </c>
      <c r="L2" s="29" t="s">
        <v>42</v>
      </c>
      <c r="M2" s="30" t="s">
        <v>43</v>
      </c>
      <c r="N2" s="31" t="s">
        <v>44</v>
      </c>
      <c r="O2" s="31" t="s">
        <v>45</v>
      </c>
      <c r="P2" s="54"/>
      <c r="Q2" s="32"/>
    </row>
    <row r="3" spans="1:17" s="1" customFormat="1" ht="35.1" customHeight="1" thickTop="1" x14ac:dyDescent="0.45">
      <c r="A3" s="1">
        <v>26</v>
      </c>
      <c r="B3" s="35" t="s">
        <v>48</v>
      </c>
      <c r="C3" s="52" t="s">
        <v>10</v>
      </c>
      <c r="D3" s="61" t="s">
        <v>95</v>
      </c>
      <c r="E3" s="58" t="s">
        <v>92</v>
      </c>
      <c r="F3" s="33" t="s">
        <v>58</v>
      </c>
      <c r="G3" s="33" t="s">
        <v>49</v>
      </c>
      <c r="H3" s="64" t="s">
        <v>49</v>
      </c>
      <c r="I3" s="66" t="s">
        <v>59</v>
      </c>
      <c r="J3" s="34" t="s">
        <v>57</v>
      </c>
      <c r="K3" s="34" t="s">
        <v>50</v>
      </c>
      <c r="L3" s="33" t="s">
        <v>51</v>
      </c>
      <c r="M3" s="33" t="s">
        <v>52</v>
      </c>
      <c r="N3" s="33" t="s">
        <v>52</v>
      </c>
      <c r="O3" s="33" t="s">
        <v>52</v>
      </c>
      <c r="P3" s="33" t="s">
        <v>55</v>
      </c>
      <c r="Q3" s="36" t="s">
        <v>54</v>
      </c>
    </row>
    <row r="4" spans="1:17" s="1" customFormat="1" ht="35.1" customHeight="1" x14ac:dyDescent="0.45">
      <c r="A4" s="1">
        <v>31</v>
      </c>
      <c r="B4" s="35" t="s">
        <v>48</v>
      </c>
      <c r="C4" s="52" t="s">
        <v>10</v>
      </c>
      <c r="D4" s="61" t="s">
        <v>95</v>
      </c>
      <c r="E4" s="58" t="s">
        <v>92</v>
      </c>
      <c r="F4" s="33" t="s">
        <v>58</v>
      </c>
      <c r="G4" s="33" t="s">
        <v>67</v>
      </c>
      <c r="H4" s="64" t="s">
        <v>71</v>
      </c>
      <c r="I4" s="66" t="s">
        <v>99</v>
      </c>
      <c r="J4" s="34" t="s">
        <v>70</v>
      </c>
      <c r="K4" s="34" t="s">
        <v>50</v>
      </c>
      <c r="L4" s="33" t="s">
        <v>51</v>
      </c>
      <c r="M4" s="33" t="s">
        <v>52</v>
      </c>
      <c r="N4" s="33" t="s">
        <v>52</v>
      </c>
      <c r="O4" s="33" t="s">
        <v>52</v>
      </c>
      <c r="P4" s="33" t="s">
        <v>55</v>
      </c>
      <c r="Q4" s="42" t="s">
        <v>69</v>
      </c>
    </row>
    <row r="5" spans="1:17" s="1" customFormat="1" ht="35.1" customHeight="1" x14ac:dyDescent="0.45">
      <c r="A5" s="1">
        <v>36</v>
      </c>
      <c r="B5" s="39" t="s">
        <v>48</v>
      </c>
      <c r="C5" s="51" t="s">
        <v>10</v>
      </c>
      <c r="D5" s="62" t="s">
        <v>95</v>
      </c>
      <c r="E5" s="59" t="s">
        <v>92</v>
      </c>
      <c r="F5" s="44" t="s">
        <v>58</v>
      </c>
      <c r="G5" s="44" t="s">
        <v>72</v>
      </c>
      <c r="H5" s="65" t="s">
        <v>95</v>
      </c>
      <c r="I5" s="67" t="s">
        <v>91</v>
      </c>
      <c r="J5" s="41" t="s">
        <v>73</v>
      </c>
      <c r="K5" s="41" t="s">
        <v>74</v>
      </c>
      <c r="L5" s="40" t="s">
        <v>51</v>
      </c>
      <c r="M5" s="40" t="s">
        <v>51</v>
      </c>
      <c r="N5" s="40" t="s">
        <v>51</v>
      </c>
      <c r="O5" s="40" t="s">
        <v>51</v>
      </c>
      <c r="P5" s="44" t="s">
        <v>55</v>
      </c>
      <c r="Q5" s="43" t="s">
        <v>75</v>
      </c>
    </row>
    <row r="6" spans="1:17" s="1" customFormat="1" ht="35.1" customHeight="1" x14ac:dyDescent="0.45">
      <c r="A6" s="1">
        <v>41</v>
      </c>
      <c r="B6" s="35" t="s">
        <v>48</v>
      </c>
      <c r="C6" s="52" t="s">
        <v>10</v>
      </c>
      <c r="D6" s="61" t="s">
        <v>95</v>
      </c>
      <c r="E6" s="58" t="s">
        <v>92</v>
      </c>
      <c r="F6" s="33" t="s">
        <v>58</v>
      </c>
      <c r="G6" s="33" t="s">
        <v>72</v>
      </c>
      <c r="H6" s="64" t="s">
        <v>32</v>
      </c>
      <c r="I6" s="66" t="s">
        <v>93</v>
      </c>
      <c r="J6" s="34" t="s">
        <v>78</v>
      </c>
      <c r="K6" s="34" t="s">
        <v>76</v>
      </c>
      <c r="L6" s="33" t="s">
        <v>51</v>
      </c>
      <c r="M6" s="33" t="s">
        <v>52</v>
      </c>
      <c r="N6" s="33" t="s">
        <v>52</v>
      </c>
      <c r="O6" s="33" t="s">
        <v>51</v>
      </c>
      <c r="P6" s="33" t="s">
        <v>55</v>
      </c>
      <c r="Q6" s="42" t="s">
        <v>77</v>
      </c>
    </row>
    <row r="7" spans="1:17" s="1" customFormat="1" ht="35.1" customHeight="1" x14ac:dyDescent="0.45">
      <c r="A7" s="1">
        <v>46</v>
      </c>
      <c r="B7" s="39" t="s">
        <v>48</v>
      </c>
      <c r="C7" s="51" t="s">
        <v>10</v>
      </c>
      <c r="D7" s="62" t="s">
        <v>95</v>
      </c>
      <c r="E7" s="59" t="s">
        <v>92</v>
      </c>
      <c r="F7" s="44" t="s">
        <v>58</v>
      </c>
      <c r="G7" s="44" t="s">
        <v>72</v>
      </c>
      <c r="H7" s="65" t="s">
        <v>34</v>
      </c>
      <c r="I7" s="67" t="s">
        <v>93</v>
      </c>
      <c r="J7" s="41" t="s">
        <v>78</v>
      </c>
      <c r="K7" s="41" t="s">
        <v>76</v>
      </c>
      <c r="L7" s="40" t="s">
        <v>51</v>
      </c>
      <c r="M7" s="40" t="s">
        <v>52</v>
      </c>
      <c r="N7" s="40" t="s">
        <v>52</v>
      </c>
      <c r="O7" s="40" t="s">
        <v>51</v>
      </c>
      <c r="P7" s="44" t="s">
        <v>55</v>
      </c>
      <c r="Q7" s="43" t="s">
        <v>77</v>
      </c>
    </row>
    <row r="8" spans="1:17" s="1" customFormat="1" ht="35.1" customHeight="1" x14ac:dyDescent="0.45">
      <c r="A8" s="1">
        <v>58</v>
      </c>
      <c r="B8" s="35" t="s">
        <v>48</v>
      </c>
      <c r="C8" s="52" t="s">
        <v>10</v>
      </c>
      <c r="D8" s="61" t="s">
        <v>95</v>
      </c>
      <c r="E8" s="58" t="s">
        <v>92</v>
      </c>
      <c r="F8" s="33" t="s">
        <v>58</v>
      </c>
      <c r="G8" s="33" t="s">
        <v>81</v>
      </c>
      <c r="H8" s="64" t="s">
        <v>32</v>
      </c>
      <c r="I8" s="66" t="s">
        <v>93</v>
      </c>
      <c r="J8" s="34" t="s">
        <v>82</v>
      </c>
      <c r="K8" s="34" t="s">
        <v>76</v>
      </c>
      <c r="L8" s="33" t="s">
        <v>51</v>
      </c>
      <c r="M8" s="33" t="s">
        <v>52</v>
      </c>
      <c r="N8" s="33" t="s">
        <v>52</v>
      </c>
      <c r="O8" s="33" t="s">
        <v>51</v>
      </c>
      <c r="P8" s="33" t="s">
        <v>55</v>
      </c>
      <c r="Q8" s="42" t="s">
        <v>77</v>
      </c>
    </row>
    <row r="9" spans="1:17" s="1" customFormat="1" ht="35.1" customHeight="1" x14ac:dyDescent="0.45">
      <c r="A9" s="1">
        <v>59</v>
      </c>
      <c r="B9" s="39" t="s">
        <v>48</v>
      </c>
      <c r="C9" s="51" t="s">
        <v>10</v>
      </c>
      <c r="D9" s="62" t="s">
        <v>95</v>
      </c>
      <c r="E9" s="59" t="s">
        <v>92</v>
      </c>
      <c r="F9" s="44" t="s">
        <v>58</v>
      </c>
      <c r="G9" s="44" t="s">
        <v>81</v>
      </c>
      <c r="H9" s="65" t="s">
        <v>34</v>
      </c>
      <c r="I9" s="67" t="s">
        <v>93</v>
      </c>
      <c r="J9" s="41" t="s">
        <v>82</v>
      </c>
      <c r="K9" s="41" t="s">
        <v>76</v>
      </c>
      <c r="L9" s="40" t="s">
        <v>51</v>
      </c>
      <c r="M9" s="40" t="s">
        <v>52</v>
      </c>
      <c r="N9" s="40" t="s">
        <v>52</v>
      </c>
      <c r="O9" s="40" t="s">
        <v>51</v>
      </c>
      <c r="P9" s="44" t="s">
        <v>55</v>
      </c>
      <c r="Q9" s="43" t="s">
        <v>77</v>
      </c>
    </row>
    <row r="10" spans="1:17" s="1" customFormat="1" ht="35.1" customHeight="1" x14ac:dyDescent="0.45">
      <c r="A10" s="1">
        <v>54</v>
      </c>
      <c r="B10" s="35" t="s">
        <v>48</v>
      </c>
      <c r="C10" s="52" t="s">
        <v>10</v>
      </c>
      <c r="D10" s="61" t="s">
        <v>95</v>
      </c>
      <c r="E10" s="58" t="s">
        <v>92</v>
      </c>
      <c r="F10" s="33" t="s">
        <v>56</v>
      </c>
      <c r="G10" s="33" t="s">
        <v>83</v>
      </c>
      <c r="H10" s="64" t="s">
        <v>97</v>
      </c>
      <c r="I10" s="66" t="s">
        <v>94</v>
      </c>
      <c r="J10" s="34" t="s">
        <v>82</v>
      </c>
      <c r="K10" s="34" t="s">
        <v>76</v>
      </c>
      <c r="L10" s="33" t="s">
        <v>51</v>
      </c>
      <c r="M10" s="33" t="s">
        <v>52</v>
      </c>
      <c r="N10" s="33" t="s">
        <v>52</v>
      </c>
      <c r="O10" s="33" t="s">
        <v>51</v>
      </c>
      <c r="P10" s="33" t="s">
        <v>55</v>
      </c>
      <c r="Q10" s="42" t="s">
        <v>77</v>
      </c>
    </row>
    <row r="11" spans="1:17" s="1" customFormat="1" ht="35.1" customHeight="1" x14ac:dyDescent="0.45">
      <c r="A11" s="33">
        <v>19</v>
      </c>
      <c r="B11" s="35" t="s">
        <v>48</v>
      </c>
      <c r="C11" s="52" t="s">
        <v>9</v>
      </c>
      <c r="D11" s="80" t="s">
        <v>138</v>
      </c>
      <c r="E11" s="58" t="s">
        <v>94</v>
      </c>
      <c r="F11" s="37" t="s">
        <v>141</v>
      </c>
      <c r="G11" s="37" t="s">
        <v>49</v>
      </c>
      <c r="H11" s="64" t="s">
        <v>49</v>
      </c>
      <c r="I11" s="89" t="s">
        <v>130</v>
      </c>
      <c r="J11" s="92" t="str">
        <f t="shared" ref="J11:J18" si="0">D11&amp;G11&amp;H11</f>
        <v>暫定再任用短時間勤務職員無職無職</v>
      </c>
      <c r="K11" s="35" t="s">
        <v>74</v>
      </c>
      <c r="L11" s="34" t="s">
        <v>52</v>
      </c>
      <c r="M11" s="34" t="s">
        <v>52</v>
      </c>
      <c r="N11" s="34" t="s">
        <v>51</v>
      </c>
      <c r="O11" s="34" t="s">
        <v>52</v>
      </c>
      <c r="P11" s="37" t="s">
        <v>55</v>
      </c>
      <c r="Q11" s="36" t="s">
        <v>127</v>
      </c>
    </row>
    <row r="12" spans="1:17" s="1" customFormat="1" ht="35.1" customHeight="1" x14ac:dyDescent="0.45">
      <c r="A12" s="49">
        <v>20</v>
      </c>
      <c r="B12" s="35" t="s">
        <v>48</v>
      </c>
      <c r="C12" s="52" t="s">
        <v>9</v>
      </c>
      <c r="D12" s="80" t="s">
        <v>138</v>
      </c>
      <c r="E12" s="58" t="s">
        <v>94</v>
      </c>
      <c r="F12" s="37" t="s">
        <v>140</v>
      </c>
      <c r="G12" s="37" t="s">
        <v>49</v>
      </c>
      <c r="H12" s="64" t="s">
        <v>28</v>
      </c>
      <c r="I12" s="89" t="s">
        <v>129</v>
      </c>
      <c r="J12" s="92" t="str">
        <f t="shared" si="0"/>
        <v>暫定再任用短時間勤務職員無職任意継続</v>
      </c>
      <c r="K12" s="35" t="s">
        <v>74</v>
      </c>
      <c r="L12" s="34" t="s">
        <v>52</v>
      </c>
      <c r="M12" s="34" t="s">
        <v>52</v>
      </c>
      <c r="N12" s="34" t="s">
        <v>51</v>
      </c>
      <c r="O12" s="34" t="s">
        <v>52</v>
      </c>
      <c r="P12" s="37" t="s">
        <v>55</v>
      </c>
      <c r="Q12" s="36" t="s">
        <v>46</v>
      </c>
    </row>
    <row r="13" spans="1:17" s="1" customFormat="1" ht="35.1" customHeight="1" x14ac:dyDescent="0.45">
      <c r="A13" s="33">
        <v>21</v>
      </c>
      <c r="B13" s="35" t="s">
        <v>48</v>
      </c>
      <c r="C13" s="52" t="s">
        <v>9</v>
      </c>
      <c r="D13" s="80" t="s">
        <v>138</v>
      </c>
      <c r="E13" s="58" t="s">
        <v>94</v>
      </c>
      <c r="F13" s="37" t="s">
        <v>140</v>
      </c>
      <c r="G13" s="37" t="s">
        <v>105</v>
      </c>
      <c r="H13" s="64" t="s">
        <v>68</v>
      </c>
      <c r="I13" s="89" t="s">
        <v>130</v>
      </c>
      <c r="J13" s="92" t="str">
        <f t="shared" si="0"/>
        <v>暫定再任用短時間勤務職員企業等に再就職他の勤務先に就職</v>
      </c>
      <c r="K13" s="35" t="s">
        <v>74</v>
      </c>
      <c r="L13" s="34" t="s">
        <v>52</v>
      </c>
      <c r="M13" s="34" t="s">
        <v>52</v>
      </c>
      <c r="N13" s="34" t="s">
        <v>51</v>
      </c>
      <c r="O13" s="34" t="s">
        <v>52</v>
      </c>
      <c r="P13" s="37" t="s">
        <v>55</v>
      </c>
      <c r="Q13" s="42" t="s">
        <v>69</v>
      </c>
    </row>
    <row r="14" spans="1:17" s="1" customFormat="1" ht="35.1" customHeight="1" x14ac:dyDescent="0.45">
      <c r="A14" s="49">
        <v>22</v>
      </c>
      <c r="B14" s="39" t="s">
        <v>48</v>
      </c>
      <c r="C14" s="51" t="s">
        <v>9</v>
      </c>
      <c r="D14" s="81" t="s">
        <v>139</v>
      </c>
      <c r="E14" s="59" t="s">
        <v>94</v>
      </c>
      <c r="F14" s="38" t="s">
        <v>140</v>
      </c>
      <c r="G14" s="38" t="s">
        <v>104</v>
      </c>
      <c r="H14" s="65" t="s">
        <v>32</v>
      </c>
      <c r="I14" s="90" t="s">
        <v>93</v>
      </c>
      <c r="J14" s="97" t="str">
        <f t="shared" si="0"/>
        <v>暫定再任用短時間勤務職員知事部局内で任用変更等会計年度任用職員</v>
      </c>
      <c r="K14" s="101" t="s">
        <v>116</v>
      </c>
      <c r="L14" s="99" t="s">
        <v>51</v>
      </c>
      <c r="M14" s="99" t="s">
        <v>51</v>
      </c>
      <c r="N14" s="41" t="s">
        <v>51</v>
      </c>
      <c r="O14" s="41" t="s">
        <v>51</v>
      </c>
      <c r="P14" s="38" t="s">
        <v>55</v>
      </c>
      <c r="Q14" s="43" t="s">
        <v>77</v>
      </c>
    </row>
    <row r="15" spans="1:17" s="1" customFormat="1" ht="35.1" customHeight="1" x14ac:dyDescent="0.45">
      <c r="A15" s="33">
        <v>23</v>
      </c>
      <c r="B15" s="39" t="s">
        <v>48</v>
      </c>
      <c r="C15" s="51" t="s">
        <v>9</v>
      </c>
      <c r="D15" s="81" t="s">
        <v>139</v>
      </c>
      <c r="E15" s="59" t="s">
        <v>94</v>
      </c>
      <c r="F15" s="38" t="s">
        <v>140</v>
      </c>
      <c r="G15" s="38" t="s">
        <v>104</v>
      </c>
      <c r="H15" s="65" t="s">
        <v>34</v>
      </c>
      <c r="I15" s="90" t="s">
        <v>93</v>
      </c>
      <c r="J15" s="97" t="str">
        <f t="shared" si="0"/>
        <v>暫定再任用短時間勤務職員知事部局内で任用変更等臨時的任用職員</v>
      </c>
      <c r="K15" s="101" t="s">
        <v>116</v>
      </c>
      <c r="L15" s="99" t="s">
        <v>51</v>
      </c>
      <c r="M15" s="99" t="s">
        <v>51</v>
      </c>
      <c r="N15" s="41" t="s">
        <v>51</v>
      </c>
      <c r="O15" s="41" t="s">
        <v>51</v>
      </c>
      <c r="P15" s="38" t="s">
        <v>55</v>
      </c>
      <c r="Q15" s="43" t="s">
        <v>77</v>
      </c>
    </row>
    <row r="16" spans="1:17" s="1" customFormat="1" ht="35.1" customHeight="1" x14ac:dyDescent="0.45">
      <c r="A16" s="49">
        <v>24</v>
      </c>
      <c r="B16" s="68" t="s">
        <v>48</v>
      </c>
      <c r="C16" s="69" t="s">
        <v>9</v>
      </c>
      <c r="D16" s="82" t="s">
        <v>139</v>
      </c>
      <c r="E16" s="71" t="s">
        <v>94</v>
      </c>
      <c r="F16" s="72" t="s">
        <v>140</v>
      </c>
      <c r="G16" s="73" t="s">
        <v>103</v>
      </c>
      <c r="H16" s="74" t="s">
        <v>124</v>
      </c>
      <c r="I16" s="91" t="s">
        <v>91</v>
      </c>
      <c r="J16" s="98" t="str">
        <f t="shared" si="0"/>
        <v>暫定再任用短時間勤務職員独法等に就職常勤職員（任期付含む）</v>
      </c>
      <c r="K16" s="68" t="s">
        <v>50</v>
      </c>
      <c r="L16" s="76" t="s">
        <v>52</v>
      </c>
      <c r="M16" s="76" t="s">
        <v>52</v>
      </c>
      <c r="N16" s="68" t="s">
        <v>107</v>
      </c>
      <c r="O16" s="76" t="s">
        <v>51</v>
      </c>
      <c r="P16" s="72" t="s">
        <v>55</v>
      </c>
      <c r="Q16" s="75" t="s">
        <v>75</v>
      </c>
    </row>
    <row r="17" spans="1:17" s="1" customFormat="1" ht="35.1" customHeight="1" x14ac:dyDescent="0.45">
      <c r="A17" s="33">
        <v>25</v>
      </c>
      <c r="B17" s="68" t="s">
        <v>48</v>
      </c>
      <c r="C17" s="69" t="s">
        <v>9</v>
      </c>
      <c r="D17" s="82" t="s">
        <v>139</v>
      </c>
      <c r="E17" s="71" t="s">
        <v>94</v>
      </c>
      <c r="F17" s="72" t="s">
        <v>140</v>
      </c>
      <c r="G17" s="72" t="s">
        <v>103</v>
      </c>
      <c r="H17" s="74" t="s">
        <v>32</v>
      </c>
      <c r="I17" s="91" t="s">
        <v>93</v>
      </c>
      <c r="J17" s="98" t="str">
        <f t="shared" si="0"/>
        <v>暫定再任用短時間勤務職員独法等に就職会計年度任用職員</v>
      </c>
      <c r="K17" s="68" t="s">
        <v>76</v>
      </c>
      <c r="L17" s="76" t="s">
        <v>52</v>
      </c>
      <c r="M17" s="76" t="s">
        <v>52</v>
      </c>
      <c r="N17" s="76" t="s">
        <v>51</v>
      </c>
      <c r="O17" s="76" t="s">
        <v>51</v>
      </c>
      <c r="P17" s="72" t="s">
        <v>55</v>
      </c>
      <c r="Q17" s="75" t="s">
        <v>77</v>
      </c>
    </row>
    <row r="18" spans="1:17" s="1" customFormat="1" ht="35.1" customHeight="1" x14ac:dyDescent="0.45">
      <c r="A18" s="49">
        <v>26</v>
      </c>
      <c r="B18" s="68" t="s">
        <v>48</v>
      </c>
      <c r="C18" s="69" t="s">
        <v>9</v>
      </c>
      <c r="D18" s="82" t="s">
        <v>139</v>
      </c>
      <c r="E18" s="71" t="s">
        <v>94</v>
      </c>
      <c r="F18" s="72" t="s">
        <v>140</v>
      </c>
      <c r="G18" s="72" t="s">
        <v>103</v>
      </c>
      <c r="H18" s="74" t="s">
        <v>34</v>
      </c>
      <c r="I18" s="91" t="s">
        <v>93</v>
      </c>
      <c r="J18" s="98" t="str">
        <f t="shared" si="0"/>
        <v>暫定再任用短時間勤務職員独法等に就職臨時的任用職員</v>
      </c>
      <c r="K18" s="68" t="s">
        <v>76</v>
      </c>
      <c r="L18" s="76" t="s">
        <v>52</v>
      </c>
      <c r="M18" s="76" t="s">
        <v>52</v>
      </c>
      <c r="N18" s="76" t="s">
        <v>51</v>
      </c>
      <c r="O18" s="76" t="s">
        <v>51</v>
      </c>
      <c r="P18" s="72" t="s">
        <v>55</v>
      </c>
      <c r="Q18" s="75" t="s">
        <v>77</v>
      </c>
    </row>
    <row r="19" spans="1:17" x14ac:dyDescent="0.45">
      <c r="A19" s="33">
        <v>29</v>
      </c>
      <c r="B19" s="35" t="s">
        <v>48</v>
      </c>
      <c r="C19" s="52" t="s">
        <v>10</v>
      </c>
      <c r="D19" s="61" t="s">
        <v>124</v>
      </c>
      <c r="E19" s="58" t="s">
        <v>92</v>
      </c>
      <c r="F19" s="33" t="s">
        <v>102</v>
      </c>
      <c r="G19" s="37" t="s">
        <v>49</v>
      </c>
      <c r="H19" s="64" t="s">
        <v>49</v>
      </c>
      <c r="I19" s="89" t="s">
        <v>130</v>
      </c>
      <c r="J19" s="92" t="str">
        <f t="shared" ref="J19:J36" si="1">D19&amp;G19&amp;H19</f>
        <v>常勤職員（任期付含む）無職無職</v>
      </c>
      <c r="K19" s="34" t="s">
        <v>74</v>
      </c>
      <c r="L19" s="34" t="s">
        <v>52</v>
      </c>
      <c r="M19" s="48" t="s">
        <v>175</v>
      </c>
      <c r="N19" s="34" t="s">
        <v>51</v>
      </c>
      <c r="O19" s="34" t="s">
        <v>52</v>
      </c>
      <c r="P19" s="33" t="s">
        <v>55</v>
      </c>
      <c r="Q19" s="36" t="s">
        <v>127</v>
      </c>
    </row>
    <row r="20" spans="1:17" x14ac:dyDescent="0.45">
      <c r="A20" s="49">
        <v>30</v>
      </c>
      <c r="B20" s="35" t="s">
        <v>48</v>
      </c>
      <c r="C20" s="52" t="s">
        <v>10</v>
      </c>
      <c r="D20" s="61" t="s">
        <v>124</v>
      </c>
      <c r="E20" s="58" t="s">
        <v>92</v>
      </c>
      <c r="F20" s="33" t="s">
        <v>102</v>
      </c>
      <c r="G20" s="37" t="s">
        <v>49</v>
      </c>
      <c r="H20" s="64" t="s">
        <v>28</v>
      </c>
      <c r="I20" s="89" t="s">
        <v>129</v>
      </c>
      <c r="J20" s="92" t="str">
        <f t="shared" si="1"/>
        <v>常勤職員（任期付含む）無職任意継続</v>
      </c>
      <c r="K20" s="34" t="s">
        <v>74</v>
      </c>
      <c r="L20" s="34" t="s">
        <v>52</v>
      </c>
      <c r="M20" s="48" t="s">
        <v>175</v>
      </c>
      <c r="N20" s="34" t="s">
        <v>51</v>
      </c>
      <c r="O20" s="34" t="s">
        <v>52</v>
      </c>
      <c r="P20" s="33" t="s">
        <v>55</v>
      </c>
      <c r="Q20" s="36" t="s">
        <v>46</v>
      </c>
    </row>
    <row r="21" spans="1:17" x14ac:dyDescent="0.45">
      <c r="A21" s="49">
        <v>36</v>
      </c>
      <c r="B21" s="35" t="s">
        <v>48</v>
      </c>
      <c r="C21" s="52" t="s">
        <v>10</v>
      </c>
      <c r="D21" s="61" t="s">
        <v>124</v>
      </c>
      <c r="E21" s="58" t="s">
        <v>92</v>
      </c>
      <c r="F21" s="33" t="s">
        <v>102</v>
      </c>
      <c r="G21" s="37" t="s">
        <v>105</v>
      </c>
      <c r="H21" s="64" t="s">
        <v>68</v>
      </c>
      <c r="I21" s="89" t="s">
        <v>130</v>
      </c>
      <c r="J21" s="92" t="str">
        <f t="shared" si="1"/>
        <v>常勤職員（任期付含む）企業等に再就職他の勤務先に就職</v>
      </c>
      <c r="K21" s="34" t="s">
        <v>74</v>
      </c>
      <c r="L21" s="34" t="s">
        <v>52</v>
      </c>
      <c r="M21" s="48" t="s">
        <v>175</v>
      </c>
      <c r="N21" s="34" t="s">
        <v>51</v>
      </c>
      <c r="O21" s="34" t="s">
        <v>52</v>
      </c>
      <c r="P21" s="33" t="s">
        <v>55</v>
      </c>
      <c r="Q21" s="42" t="s">
        <v>69</v>
      </c>
    </row>
    <row r="22" spans="1:17" x14ac:dyDescent="0.45">
      <c r="A22" s="49">
        <v>46</v>
      </c>
      <c r="B22" s="39" t="s">
        <v>48</v>
      </c>
      <c r="C22" s="51" t="s">
        <v>10</v>
      </c>
      <c r="D22" s="62" t="s">
        <v>124</v>
      </c>
      <c r="E22" s="59" t="s">
        <v>92</v>
      </c>
      <c r="F22" s="44" t="s">
        <v>56</v>
      </c>
      <c r="G22" s="38" t="s">
        <v>104</v>
      </c>
      <c r="H22" s="65" t="s">
        <v>148</v>
      </c>
      <c r="I22" s="90" t="s">
        <v>93</v>
      </c>
      <c r="J22" s="97" t="str">
        <f t="shared" si="1"/>
        <v>常勤職員（任期付含む）知事部局内で任用変更等再任用短時間勤務職員</v>
      </c>
      <c r="K22" s="41" t="s">
        <v>76</v>
      </c>
      <c r="L22" s="41" t="s">
        <v>52</v>
      </c>
      <c r="M22" s="41" t="s">
        <v>160</v>
      </c>
      <c r="N22" s="41" t="s">
        <v>51</v>
      </c>
      <c r="O22" s="41" t="s">
        <v>51</v>
      </c>
      <c r="P22" s="44" t="s">
        <v>55</v>
      </c>
      <c r="Q22" s="43" t="s">
        <v>77</v>
      </c>
    </row>
    <row r="23" spans="1:17" x14ac:dyDescent="0.45">
      <c r="A23" s="49">
        <v>44</v>
      </c>
      <c r="B23" s="39" t="s">
        <v>48</v>
      </c>
      <c r="C23" s="51" t="s">
        <v>10</v>
      </c>
      <c r="D23" s="62" t="s">
        <v>124</v>
      </c>
      <c r="E23" s="59" t="s">
        <v>92</v>
      </c>
      <c r="F23" s="44" t="s">
        <v>102</v>
      </c>
      <c r="G23" s="38" t="s">
        <v>104</v>
      </c>
      <c r="H23" s="65" t="s">
        <v>32</v>
      </c>
      <c r="I23" s="90" t="s">
        <v>94</v>
      </c>
      <c r="J23" s="97" t="str">
        <f t="shared" si="1"/>
        <v>常勤職員（任期付含む）知事部局内で任用変更等会計年度任用職員</v>
      </c>
      <c r="K23" s="41" t="s">
        <v>76</v>
      </c>
      <c r="L23" s="41" t="s">
        <v>52</v>
      </c>
      <c r="M23" s="41" t="s">
        <v>160</v>
      </c>
      <c r="N23" s="41" t="s">
        <v>51</v>
      </c>
      <c r="O23" s="41" t="s">
        <v>51</v>
      </c>
      <c r="P23" s="44" t="s">
        <v>55</v>
      </c>
      <c r="Q23" s="43" t="s">
        <v>77</v>
      </c>
    </row>
    <row r="24" spans="1:17" x14ac:dyDescent="0.45">
      <c r="A24" s="49">
        <v>64</v>
      </c>
      <c r="B24" s="68" t="s">
        <v>48</v>
      </c>
      <c r="C24" s="69" t="s">
        <v>10</v>
      </c>
      <c r="D24" s="70" t="s">
        <v>124</v>
      </c>
      <c r="E24" s="71" t="s">
        <v>92</v>
      </c>
      <c r="F24" s="73" t="s">
        <v>102</v>
      </c>
      <c r="G24" s="72" t="s">
        <v>103</v>
      </c>
      <c r="H24" s="74" t="s">
        <v>32</v>
      </c>
      <c r="I24" s="91" t="s">
        <v>94</v>
      </c>
      <c r="J24" s="98" t="str">
        <f t="shared" si="1"/>
        <v>常勤職員（任期付含む）独法等に就職会計年度任用職員</v>
      </c>
      <c r="K24" s="76" t="s">
        <v>76</v>
      </c>
      <c r="L24" s="76" t="s">
        <v>52</v>
      </c>
      <c r="M24" s="76" t="s">
        <v>160</v>
      </c>
      <c r="N24" s="76" t="s">
        <v>51</v>
      </c>
      <c r="O24" s="76" t="s">
        <v>51</v>
      </c>
      <c r="P24" s="73" t="s">
        <v>55</v>
      </c>
      <c r="Q24" s="75" t="s">
        <v>77</v>
      </c>
    </row>
    <row r="25" spans="1:17" x14ac:dyDescent="0.45">
      <c r="A25" s="49">
        <v>60</v>
      </c>
      <c r="B25" s="68" t="s">
        <v>48</v>
      </c>
      <c r="C25" s="69" t="s">
        <v>10</v>
      </c>
      <c r="D25" s="70" t="s">
        <v>124</v>
      </c>
      <c r="E25" s="71" t="s">
        <v>92</v>
      </c>
      <c r="F25" s="73" t="s">
        <v>102</v>
      </c>
      <c r="G25" s="72" t="s">
        <v>103</v>
      </c>
      <c r="H25" s="74" t="s">
        <v>124</v>
      </c>
      <c r="I25" s="91" t="s">
        <v>91</v>
      </c>
      <c r="J25" s="98" t="str">
        <f t="shared" si="1"/>
        <v>常勤職員（任期付含む）独法等に就職常勤職員（任期付含む）</v>
      </c>
      <c r="K25" s="76" t="s">
        <v>76</v>
      </c>
      <c r="L25" s="76" t="s">
        <v>52</v>
      </c>
      <c r="M25" s="76" t="s">
        <v>160</v>
      </c>
      <c r="N25" s="76" t="s">
        <v>51</v>
      </c>
      <c r="O25" s="76" t="s">
        <v>51</v>
      </c>
      <c r="P25" s="73" t="s">
        <v>55</v>
      </c>
      <c r="Q25" s="75" t="s">
        <v>75</v>
      </c>
    </row>
    <row r="26" spans="1:17" x14ac:dyDescent="0.45">
      <c r="A26" s="33">
        <v>45</v>
      </c>
      <c r="B26" s="39" t="s">
        <v>48</v>
      </c>
      <c r="C26" s="51" t="s">
        <v>10</v>
      </c>
      <c r="D26" s="62" t="s">
        <v>124</v>
      </c>
      <c r="E26" s="59" t="s">
        <v>92</v>
      </c>
      <c r="F26" s="44" t="s">
        <v>102</v>
      </c>
      <c r="G26" s="38" t="s">
        <v>104</v>
      </c>
      <c r="H26" s="65" t="s">
        <v>34</v>
      </c>
      <c r="I26" s="90" t="s">
        <v>94</v>
      </c>
      <c r="J26" s="97" t="str">
        <f t="shared" si="1"/>
        <v>常勤職員（任期付含む）知事部局内で任用変更等臨時的任用職員</v>
      </c>
      <c r="K26" s="41" t="s">
        <v>76</v>
      </c>
      <c r="L26" s="41" t="s">
        <v>52</v>
      </c>
      <c r="M26" s="41" t="s">
        <v>160</v>
      </c>
      <c r="N26" s="41" t="s">
        <v>51</v>
      </c>
      <c r="O26" s="41" t="s">
        <v>51</v>
      </c>
      <c r="P26" s="44" t="s">
        <v>55</v>
      </c>
      <c r="Q26" s="43" t="s">
        <v>77</v>
      </c>
    </row>
    <row r="27" spans="1:17" x14ac:dyDescent="0.45">
      <c r="A27" s="49">
        <v>68</v>
      </c>
      <c r="B27" s="68" t="s">
        <v>48</v>
      </c>
      <c r="C27" s="69" t="s">
        <v>10</v>
      </c>
      <c r="D27" s="70" t="s">
        <v>124</v>
      </c>
      <c r="E27" s="71" t="s">
        <v>92</v>
      </c>
      <c r="F27" s="73" t="s">
        <v>102</v>
      </c>
      <c r="G27" s="72" t="s">
        <v>103</v>
      </c>
      <c r="H27" s="74" t="s">
        <v>34</v>
      </c>
      <c r="I27" s="91" t="s">
        <v>94</v>
      </c>
      <c r="J27" s="98" t="str">
        <f t="shared" si="1"/>
        <v>常勤職員（任期付含む）独法等に就職臨時的任用職員</v>
      </c>
      <c r="K27" s="76" t="s">
        <v>76</v>
      </c>
      <c r="L27" s="76" t="s">
        <v>52</v>
      </c>
      <c r="M27" s="76" t="s">
        <v>160</v>
      </c>
      <c r="N27" s="76" t="s">
        <v>51</v>
      </c>
      <c r="O27" s="76" t="s">
        <v>51</v>
      </c>
      <c r="P27" s="73" t="s">
        <v>55</v>
      </c>
      <c r="Q27" s="75" t="s">
        <v>77</v>
      </c>
    </row>
    <row r="28" spans="1:17" ht="25.2" x14ac:dyDescent="0.45">
      <c r="A28" s="33">
        <v>33</v>
      </c>
      <c r="B28" s="35" t="s">
        <v>48</v>
      </c>
      <c r="C28" s="56" t="s">
        <v>62</v>
      </c>
      <c r="D28" s="85" t="s">
        <v>125</v>
      </c>
      <c r="E28" s="58" t="s">
        <v>92</v>
      </c>
      <c r="F28" s="37" t="s">
        <v>61</v>
      </c>
      <c r="G28" s="37" t="s">
        <v>49</v>
      </c>
      <c r="H28" s="64" t="s">
        <v>49</v>
      </c>
      <c r="I28" s="89" t="s">
        <v>130</v>
      </c>
      <c r="J28" s="92" t="str">
        <f t="shared" si="1"/>
        <v>常勤職員（任期付含む）
※派遣戻り無職無職</v>
      </c>
      <c r="K28" s="35" t="s">
        <v>60</v>
      </c>
      <c r="L28" s="34" t="s">
        <v>52</v>
      </c>
      <c r="M28" s="48" t="s">
        <v>175</v>
      </c>
      <c r="N28" s="34" t="s">
        <v>52</v>
      </c>
      <c r="O28" s="34" t="s">
        <v>52</v>
      </c>
      <c r="P28" s="37" t="s">
        <v>55</v>
      </c>
      <c r="Q28" s="36" t="s">
        <v>127</v>
      </c>
    </row>
    <row r="29" spans="1:17" ht="25.2" x14ac:dyDescent="0.45">
      <c r="A29" s="49">
        <v>34</v>
      </c>
      <c r="B29" s="35" t="s">
        <v>48</v>
      </c>
      <c r="C29" s="56" t="s">
        <v>62</v>
      </c>
      <c r="D29" s="85" t="s">
        <v>125</v>
      </c>
      <c r="E29" s="58" t="s">
        <v>92</v>
      </c>
      <c r="F29" s="37" t="s">
        <v>61</v>
      </c>
      <c r="G29" s="37" t="s">
        <v>49</v>
      </c>
      <c r="H29" s="64" t="s">
        <v>28</v>
      </c>
      <c r="I29" s="89" t="s">
        <v>129</v>
      </c>
      <c r="J29" s="92" t="str">
        <f t="shared" si="1"/>
        <v>常勤職員（任期付含む）
※派遣戻り無職任意継続</v>
      </c>
      <c r="K29" s="35" t="s">
        <v>60</v>
      </c>
      <c r="L29" s="34" t="s">
        <v>52</v>
      </c>
      <c r="M29" s="48" t="s">
        <v>175</v>
      </c>
      <c r="N29" s="34" t="s">
        <v>52</v>
      </c>
      <c r="O29" s="34" t="s">
        <v>52</v>
      </c>
      <c r="P29" s="37" t="s">
        <v>55</v>
      </c>
      <c r="Q29" s="36" t="s">
        <v>46</v>
      </c>
    </row>
    <row r="30" spans="1:17" ht="25.2" x14ac:dyDescent="0.45">
      <c r="A30" s="49">
        <v>38</v>
      </c>
      <c r="B30" s="35" t="s">
        <v>48</v>
      </c>
      <c r="C30" s="56" t="s">
        <v>62</v>
      </c>
      <c r="D30" s="85" t="s">
        <v>125</v>
      </c>
      <c r="E30" s="58" t="s">
        <v>92</v>
      </c>
      <c r="F30" s="37" t="s">
        <v>61</v>
      </c>
      <c r="G30" s="37" t="s">
        <v>105</v>
      </c>
      <c r="H30" s="64" t="s">
        <v>68</v>
      </c>
      <c r="I30" s="89" t="s">
        <v>130</v>
      </c>
      <c r="J30" s="92" t="str">
        <f t="shared" si="1"/>
        <v>常勤職員（任期付含む）
※派遣戻り企業等に再就職他の勤務先に就職</v>
      </c>
      <c r="K30" s="35" t="s">
        <v>60</v>
      </c>
      <c r="L30" s="34" t="s">
        <v>52</v>
      </c>
      <c r="M30" s="48" t="s">
        <v>175</v>
      </c>
      <c r="N30" s="34" t="s">
        <v>52</v>
      </c>
      <c r="O30" s="34" t="s">
        <v>52</v>
      </c>
      <c r="P30" s="37" t="s">
        <v>55</v>
      </c>
      <c r="Q30" s="42" t="s">
        <v>69</v>
      </c>
    </row>
    <row r="31" spans="1:17" ht="25.2" x14ac:dyDescent="0.45">
      <c r="A31" s="33">
        <v>51</v>
      </c>
      <c r="B31" s="39" t="s">
        <v>48</v>
      </c>
      <c r="C31" s="57" t="s">
        <v>62</v>
      </c>
      <c r="D31" s="86" t="s">
        <v>125</v>
      </c>
      <c r="E31" s="59" t="s">
        <v>92</v>
      </c>
      <c r="F31" s="38" t="s">
        <v>61</v>
      </c>
      <c r="G31" s="38" t="s">
        <v>104</v>
      </c>
      <c r="H31" s="65" t="s">
        <v>32</v>
      </c>
      <c r="I31" s="90" t="s">
        <v>93</v>
      </c>
      <c r="J31" s="97" t="str">
        <f t="shared" si="1"/>
        <v>常勤職員（任期付含む）
※派遣戻り知事部局内で任用変更等会計年度任用職員</v>
      </c>
      <c r="K31" s="39" t="s">
        <v>79</v>
      </c>
      <c r="L31" s="41" t="s">
        <v>52</v>
      </c>
      <c r="M31" s="41" t="s">
        <v>160</v>
      </c>
      <c r="N31" s="41" t="s">
        <v>52</v>
      </c>
      <c r="O31" s="41" t="s">
        <v>51</v>
      </c>
      <c r="P31" s="38" t="s">
        <v>55</v>
      </c>
      <c r="Q31" s="43" t="s">
        <v>77</v>
      </c>
    </row>
    <row r="32" spans="1:17" ht="25.2" x14ac:dyDescent="0.45">
      <c r="A32" s="49">
        <v>66</v>
      </c>
      <c r="B32" s="68" t="s">
        <v>48</v>
      </c>
      <c r="C32" s="77" t="s">
        <v>62</v>
      </c>
      <c r="D32" s="87" t="s">
        <v>125</v>
      </c>
      <c r="E32" s="71" t="s">
        <v>92</v>
      </c>
      <c r="F32" s="72" t="s">
        <v>61</v>
      </c>
      <c r="G32" s="72" t="s">
        <v>103</v>
      </c>
      <c r="H32" s="74" t="s">
        <v>32</v>
      </c>
      <c r="I32" s="91" t="s">
        <v>93</v>
      </c>
      <c r="J32" s="98" t="str">
        <f t="shared" si="1"/>
        <v>常勤職員（任期付含む）
※派遣戻り独法等に就職会計年度任用職員</v>
      </c>
      <c r="K32" s="68" t="s">
        <v>79</v>
      </c>
      <c r="L32" s="76" t="s">
        <v>52</v>
      </c>
      <c r="M32" s="76" t="s">
        <v>160</v>
      </c>
      <c r="N32" s="76" t="s">
        <v>52</v>
      </c>
      <c r="O32" s="76" t="s">
        <v>51</v>
      </c>
      <c r="P32" s="72" t="s">
        <v>55</v>
      </c>
      <c r="Q32" s="75" t="s">
        <v>77</v>
      </c>
    </row>
    <row r="33" spans="1:17" ht="25.2" x14ac:dyDescent="0.45">
      <c r="A33" s="49">
        <v>50</v>
      </c>
      <c r="B33" s="39" t="s">
        <v>48</v>
      </c>
      <c r="C33" s="57" t="s">
        <v>62</v>
      </c>
      <c r="D33" s="86" t="s">
        <v>125</v>
      </c>
      <c r="E33" s="59" t="s">
        <v>92</v>
      </c>
      <c r="F33" s="38" t="s">
        <v>61</v>
      </c>
      <c r="G33" s="38" t="s">
        <v>104</v>
      </c>
      <c r="H33" s="65" t="s">
        <v>148</v>
      </c>
      <c r="I33" s="90" t="s">
        <v>93</v>
      </c>
      <c r="J33" s="97" t="str">
        <f t="shared" si="1"/>
        <v>常勤職員（任期付含む）
※派遣戻り知事部局内で任用変更等再任用短時間勤務職員</v>
      </c>
      <c r="K33" s="39" t="s">
        <v>79</v>
      </c>
      <c r="L33" s="41" t="s">
        <v>52</v>
      </c>
      <c r="M33" s="41" t="s">
        <v>160</v>
      </c>
      <c r="N33" s="41" t="s">
        <v>52</v>
      </c>
      <c r="O33" s="41" t="s">
        <v>51</v>
      </c>
      <c r="P33" s="38" t="s">
        <v>55</v>
      </c>
      <c r="Q33" s="43" t="s">
        <v>77</v>
      </c>
    </row>
    <row r="34" spans="1:17" ht="25.2" x14ac:dyDescent="0.45">
      <c r="A34" s="49">
        <v>62</v>
      </c>
      <c r="B34" s="68" t="s">
        <v>48</v>
      </c>
      <c r="C34" s="77" t="s">
        <v>62</v>
      </c>
      <c r="D34" s="87" t="s">
        <v>125</v>
      </c>
      <c r="E34" s="71" t="s">
        <v>92</v>
      </c>
      <c r="F34" s="72" t="s">
        <v>61</v>
      </c>
      <c r="G34" s="72" t="s">
        <v>103</v>
      </c>
      <c r="H34" s="74" t="s">
        <v>124</v>
      </c>
      <c r="I34" s="91" t="s">
        <v>91</v>
      </c>
      <c r="J34" s="98" t="str">
        <f t="shared" si="1"/>
        <v>常勤職員（任期付含む）
※派遣戻り独法等に就職常勤職員（任期付含む）</v>
      </c>
      <c r="K34" s="76" t="s">
        <v>79</v>
      </c>
      <c r="L34" s="76" t="s">
        <v>52</v>
      </c>
      <c r="M34" s="76" t="s">
        <v>160</v>
      </c>
      <c r="N34" s="76" t="s">
        <v>52</v>
      </c>
      <c r="O34" s="76" t="s">
        <v>51</v>
      </c>
      <c r="P34" s="72" t="s">
        <v>55</v>
      </c>
      <c r="Q34" s="75" t="s">
        <v>75</v>
      </c>
    </row>
    <row r="35" spans="1:17" ht="25.2" x14ac:dyDescent="0.45">
      <c r="A35" s="49">
        <v>52</v>
      </c>
      <c r="B35" s="39" t="s">
        <v>48</v>
      </c>
      <c r="C35" s="57" t="s">
        <v>62</v>
      </c>
      <c r="D35" s="86" t="s">
        <v>125</v>
      </c>
      <c r="E35" s="59" t="s">
        <v>92</v>
      </c>
      <c r="F35" s="38" t="s">
        <v>61</v>
      </c>
      <c r="G35" s="38" t="s">
        <v>104</v>
      </c>
      <c r="H35" s="65" t="s">
        <v>34</v>
      </c>
      <c r="I35" s="90" t="s">
        <v>93</v>
      </c>
      <c r="J35" s="97" t="str">
        <f t="shared" si="1"/>
        <v>常勤職員（任期付含む）
※派遣戻り知事部局内で任用変更等臨時的任用職員</v>
      </c>
      <c r="K35" s="39" t="s">
        <v>79</v>
      </c>
      <c r="L35" s="41" t="s">
        <v>52</v>
      </c>
      <c r="M35" s="41" t="s">
        <v>160</v>
      </c>
      <c r="N35" s="41" t="s">
        <v>52</v>
      </c>
      <c r="O35" s="41" t="s">
        <v>51</v>
      </c>
      <c r="P35" s="38" t="s">
        <v>55</v>
      </c>
      <c r="Q35" s="43" t="s">
        <v>77</v>
      </c>
    </row>
    <row r="36" spans="1:17" ht="25.2" x14ac:dyDescent="0.45">
      <c r="A36" s="49">
        <v>70</v>
      </c>
      <c r="B36" s="68" t="s">
        <v>48</v>
      </c>
      <c r="C36" s="77" t="s">
        <v>62</v>
      </c>
      <c r="D36" s="87" t="s">
        <v>125</v>
      </c>
      <c r="E36" s="71" t="s">
        <v>92</v>
      </c>
      <c r="F36" s="72" t="s">
        <v>61</v>
      </c>
      <c r="G36" s="72" t="s">
        <v>103</v>
      </c>
      <c r="H36" s="74" t="s">
        <v>34</v>
      </c>
      <c r="I36" s="91" t="s">
        <v>93</v>
      </c>
      <c r="J36" s="98" t="str">
        <f t="shared" si="1"/>
        <v>常勤職員（任期付含む）
※派遣戻り独法等に就職臨時的任用職員</v>
      </c>
      <c r="K36" s="68" t="s">
        <v>79</v>
      </c>
      <c r="L36" s="76" t="s">
        <v>52</v>
      </c>
      <c r="M36" s="76" t="s">
        <v>160</v>
      </c>
      <c r="N36" s="76" t="s">
        <v>52</v>
      </c>
      <c r="O36" s="76" t="s">
        <v>51</v>
      </c>
      <c r="P36" s="72" t="s">
        <v>55</v>
      </c>
      <c r="Q36" s="75" t="s">
        <v>77</v>
      </c>
    </row>
  </sheetData>
  <mergeCells count="6">
    <mergeCell ref="K1:O1"/>
    <mergeCell ref="B1:B2"/>
    <mergeCell ref="C1:E1"/>
    <mergeCell ref="F1:F2"/>
    <mergeCell ref="G1:G2"/>
    <mergeCell ref="H1:I1"/>
  </mergeCells>
  <phoneticPr fontId="1"/>
  <dataValidations count="3">
    <dataValidation type="list" allowBlank="1" showInputMessage="1" showErrorMessage="1" sqref="L3:P10" xr:uid="{F2C91E3F-2997-42C0-BADA-5EA7F368E5A9}">
      <formula1>$T$4:$T$6</formula1>
    </dataValidation>
    <dataValidation type="list" allowBlank="1" showInputMessage="1" showErrorMessage="1" sqref="L11:P18 N19:P36 L19:L36" xr:uid="{F9BE56CC-DB9D-4A55-AD5D-CCD72D43EA26}">
      <formula1>$T$5:$T$7</formula1>
    </dataValidation>
    <dataValidation type="list" allowBlank="1" showInputMessage="1" showErrorMessage="1" sqref="M19:M36" xr:uid="{78F5CC35-0332-4B7D-AD84-7E0B165A38CE}">
      <formula1>$S$5:$S$7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組合員異動報告 (常勤職員・再任用職員用)</vt:lpstr>
      <vt:lpstr>組合員異動報告 (会計年度任用職員・臨時的任用職員用)</vt:lpstr>
      <vt:lpstr>【参考】提出書類判定シート</vt:lpstr>
      <vt:lpstr>【参考】退職・異動分類表</vt:lpstr>
      <vt:lpstr>【参考】組合員種別について</vt:lpstr>
      <vt:lpstr>選択肢（非表示予定）</vt:lpstr>
      <vt:lpstr>削除分</vt:lpstr>
      <vt:lpstr>【参考】組合員種別について!Print_Area</vt:lpstr>
      <vt:lpstr>【参考】退職・異動分類表!Print_Area</vt:lpstr>
      <vt:lpstr>【参考】提出書類判定シート!Print_Area</vt:lpstr>
      <vt:lpstr>'組合員異動報告 (会計年度任用職員・臨時的任用職員用)'!Print_Area</vt:lpstr>
      <vt:lpstr>'組合員異動報告 (常勤職員・再任用職員用)'!Print_Area</vt:lpstr>
      <vt:lpstr>【参考】退職・異動分類表!Print_Titles</vt:lpstr>
      <vt:lpstr>'組合員異動報告 (会計年度任用職員・臨時的任用職員用)'!Print_Titles</vt:lpstr>
      <vt:lpstr>'組合員異動報告 (常勤職員・再任用職員用)'!Print_Titles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濵田　知里</cp:lastModifiedBy>
  <cp:lastPrinted>2024-02-07T03:06:41Z</cp:lastPrinted>
  <dcterms:created xsi:type="dcterms:W3CDTF">2023-09-26T01:40:15Z</dcterms:created>
  <dcterms:modified xsi:type="dcterms:W3CDTF">2024-02-15T01:22:46Z</dcterms:modified>
</cp:coreProperties>
</file>