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14 退職準備のしおり\R5年度退職準備のしおり\２しおり原稿\様式修正\異動報告書最終版\HP掲載用\"/>
    </mc:Choice>
  </mc:AlternateContent>
  <xr:revisionPtr revIDLastSave="0" documentId="13_ncr:1_{D71AAD2B-ED65-460D-B4B8-589BC768B335}" xr6:coauthVersionLast="47" xr6:coauthVersionMax="47" xr10:uidLastSave="{00000000-0000-0000-0000-000000000000}"/>
  <workbookProtection workbookAlgorithmName="SHA-512" workbookHashValue="zrogJ8g2axBGT0eFDPEhBD64CO8H3gCF0ymmfp+uNQEKfJI0IvMFb2Jk+vc/c/jIB/k3YAImawteCaf4DgC5wg==" workbookSaltValue="8+fjyq2KqJRQazzHCYoTqA==" workbookSpinCount="100000" lockStructure="1"/>
  <bookViews>
    <workbookView xWindow="29610" yWindow="15" windowWidth="28110" windowHeight="16440" xr2:uid="{00000000-000D-0000-FFFF-FFFF00000000}"/>
  </bookViews>
  <sheets>
    <sheet name="組合員異動報告" sheetId="6" r:id="rId1"/>
    <sheet name="【参考】提出書類判定シート" sheetId="16" r:id="rId2"/>
    <sheet name="【参考】退職・異動分類表" sheetId="15" state="hidden" r:id="rId3"/>
    <sheet name="【参考】組合員種別について" sheetId="18" r:id="rId4"/>
    <sheet name="選択肢" sheetId="14" state="hidden" r:id="rId5"/>
  </sheets>
  <definedNames>
    <definedName name="_xlnm._FilterDatabase" localSheetId="2" hidden="1">【参考】退職・異動分類表!$A$2:$Q$75</definedName>
    <definedName name="_xlnm._FilterDatabase" localSheetId="0" hidden="1">組合員異動報告!$A$14:$M$14</definedName>
    <definedName name="_xlnm.Print_Area" localSheetId="3">【参考】組合員種別について!$A$1:$I$38</definedName>
    <definedName name="_xlnm.Print_Area" localSheetId="2">【参考】退職・異動分類表!$A$1:$T$69</definedName>
    <definedName name="_xlnm.Print_Area" localSheetId="1">【参考】提出書類判定シート!$A$1:$O$21</definedName>
    <definedName name="_xlnm.Print_Area" localSheetId="0">組合員異動報告!$A$1:$T$69</definedName>
    <definedName name="_xlnm.Print_Titles" localSheetId="2">【参考】退職・異動分類表!$1:$2</definedName>
    <definedName name="_xlnm.Print_Titles" localSheetId="0">組合員異動報告!$13:$14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6" l="1"/>
  <c r="I30" i="15" l="1"/>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16" i="6"/>
  <c r="L15" i="6"/>
  <c r="H16" i="6" l="1"/>
  <c r="H17" i="6"/>
  <c r="H18" i="6"/>
  <c r="H19" i="6"/>
  <c r="H20" i="6"/>
  <c r="H22" i="6"/>
  <c r="H23" i="6"/>
  <c r="N16" i="6"/>
  <c r="N17" i="6"/>
  <c r="N18" i="6"/>
  <c r="N19" i="6"/>
  <c r="B11" i="6"/>
  <c r="N15" i="6" l="1"/>
  <c r="I20" i="15"/>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I16" i="15"/>
  <c r="I18" i="15" l="1"/>
  <c r="I17" i="15"/>
  <c r="I4" i="15"/>
  <c r="I5" i="15"/>
  <c r="I6" i="15"/>
  <c r="I7" i="15"/>
  <c r="I8" i="15"/>
  <c r="I9" i="15"/>
  <c r="I10" i="15"/>
  <c r="I11" i="15"/>
  <c r="I12" i="15"/>
  <c r="I13" i="15"/>
  <c r="I14" i="15"/>
  <c r="I15" i="15"/>
  <c r="I19" i="15"/>
  <c r="I21" i="15"/>
  <c r="I22" i="15"/>
  <c r="I23" i="15"/>
  <c r="I24" i="15"/>
  <c r="I25" i="15"/>
  <c r="I26" i="15"/>
  <c r="I27" i="15"/>
  <c r="I28" i="15"/>
  <c r="I29"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3" i="15"/>
  <c r="I6" i="16"/>
  <c r="K6" i="16" l="1"/>
  <c r="O6" i="16" s="1"/>
  <c r="L6" i="16" l="1"/>
  <c r="M6" i="16"/>
  <c r="N6" i="16"/>
  <c r="D6" i="16"/>
  <c r="H49" i="6"/>
  <c r="H50" i="6"/>
  <c r="H51" i="6"/>
  <c r="H52" i="6"/>
  <c r="H53" i="6"/>
  <c r="H24" i="6" l="1"/>
  <c r="H25" i="6"/>
  <c r="H26" i="6"/>
  <c r="H27" i="6"/>
  <c r="H28" i="6"/>
  <c r="H29" i="6"/>
  <c r="H30" i="6"/>
  <c r="H31" i="6"/>
  <c r="H32" i="6"/>
  <c r="H33" i="6"/>
  <c r="H34" i="6"/>
  <c r="H35" i="6"/>
  <c r="H36" i="6"/>
  <c r="H37" i="6"/>
  <c r="H38" i="6"/>
  <c r="H39" i="6"/>
  <c r="H40" i="6"/>
  <c r="H41" i="6"/>
  <c r="H42" i="6"/>
  <c r="H43" i="6"/>
  <c r="H44" i="6"/>
  <c r="H45" i="6"/>
  <c r="H46" i="6"/>
  <c r="H47" i="6"/>
  <c r="H48" i="6"/>
  <c r="H54" i="6"/>
  <c r="H55" i="6"/>
  <c r="H56" i="6"/>
  <c r="H57" i="6"/>
  <c r="H58" i="6"/>
  <c r="H59" i="6"/>
  <c r="H60" i="6"/>
  <c r="H61" i="6"/>
  <c r="H62" i="6"/>
  <c r="H63" i="6"/>
  <c r="H64" i="6"/>
  <c r="H65" i="6"/>
  <c r="H66" i="6"/>
  <c r="H67" i="6"/>
  <c r="H68" i="6"/>
  <c r="H69" i="6"/>
  <c r="H15" i="6"/>
  <c r="F3" i="6" l="1"/>
  <c r="F2" i="6"/>
</calcChain>
</file>

<file path=xl/sharedStrings.xml><?xml version="1.0" encoding="utf-8"?>
<sst xmlns="http://schemas.openxmlformats.org/spreadsheetml/2006/main" count="1256" uniqueCount="188">
  <si>
    <t>所属</t>
    <rPh sb="0" eb="2">
      <t>ショゾク</t>
    </rPh>
    <phoneticPr fontId="1"/>
  </si>
  <si>
    <t>　</t>
    <phoneticPr fontId="1"/>
  </si>
  <si>
    <t>名分</t>
    <rPh sb="0" eb="2">
      <t>メイブン</t>
    </rPh>
    <phoneticPr fontId="1"/>
  </si>
  <si>
    <t>キョウサイ　タロウ</t>
    <phoneticPr fontId="1"/>
  </si>
  <si>
    <t>一般組合員</t>
    <rPh sb="0" eb="2">
      <t>イッパン</t>
    </rPh>
    <rPh sb="2" eb="5">
      <t>クミアイイン</t>
    </rPh>
    <phoneticPr fontId="1"/>
  </si>
  <si>
    <t>短期組合員</t>
    <rPh sb="0" eb="2">
      <t>タンキ</t>
    </rPh>
    <rPh sb="2" eb="5">
      <t>クミアイイン</t>
    </rPh>
    <phoneticPr fontId="1"/>
  </si>
  <si>
    <t>異動のありました組合員について、下記のとおり報告します。</t>
    <rPh sb="0" eb="2">
      <t>イドウ</t>
    </rPh>
    <rPh sb="8" eb="11">
      <t>クミアイイン</t>
    </rPh>
    <rPh sb="16" eb="18">
      <t>カキ</t>
    </rPh>
    <rPh sb="22" eb="24">
      <t>ホウコク</t>
    </rPh>
    <phoneticPr fontId="1"/>
  </si>
  <si>
    <t>異動内容</t>
    <rPh sb="0" eb="2">
      <t>イドウ</t>
    </rPh>
    <rPh sb="2" eb="4">
      <t>ナイヨウ</t>
    </rPh>
    <phoneticPr fontId="1"/>
  </si>
  <si>
    <t>地方職員共済組合大阪府支部長　様</t>
    <rPh sb="0" eb="13">
      <t>チホウショクインキョウサイクミアイオオサカフシブ</t>
    </rPh>
    <rPh sb="13" eb="14">
      <t>チョウ</t>
    </rPh>
    <rPh sb="15" eb="16">
      <t>サマ</t>
    </rPh>
    <phoneticPr fontId="1"/>
  </si>
  <si>
    <t>事実発生日</t>
    <rPh sb="0" eb="5">
      <t>ジジツハッセイビ</t>
    </rPh>
    <phoneticPr fontId="1"/>
  </si>
  <si>
    <t>常勤</t>
    <rPh sb="0" eb="2">
      <t>ジョウキン</t>
    </rPh>
    <phoneticPr fontId="1"/>
  </si>
  <si>
    <t>喪失</t>
    <rPh sb="0" eb="2">
      <t>ソウシツ</t>
    </rPh>
    <phoneticPr fontId="1"/>
  </si>
  <si>
    <t>×</t>
    <phoneticPr fontId="1"/>
  </si>
  <si>
    <t>非常勤</t>
    <rPh sb="0" eb="3">
      <t>ヒジョウキン</t>
    </rPh>
    <phoneticPr fontId="1"/>
  </si>
  <si>
    <t>所属機関名</t>
    <rPh sb="0" eb="4">
      <t>ショゾクキカン</t>
    </rPh>
    <rPh sb="4" eb="5">
      <t>メイ</t>
    </rPh>
    <phoneticPr fontId="1"/>
  </si>
  <si>
    <t>組合員情報</t>
    <rPh sb="0" eb="3">
      <t>クミアイイン</t>
    </rPh>
    <rPh sb="3" eb="5">
      <t>ジョウホウ</t>
    </rPh>
    <phoneticPr fontId="1"/>
  </si>
  <si>
    <t>整理
番号</t>
    <rPh sb="0" eb="2">
      <t>セイリ</t>
    </rPh>
    <rPh sb="3" eb="5">
      <t>バンゴウ</t>
    </rPh>
    <phoneticPr fontId="1"/>
  </si>
  <si>
    <r>
      <t xml:space="preserve">職員番号
</t>
    </r>
    <r>
      <rPr>
        <b/>
        <sz val="12"/>
        <color theme="0"/>
        <rFont val="BIZ UDPゴシック"/>
        <family val="3"/>
        <charset val="128"/>
      </rPr>
      <t>（組合員番号下6桁）</t>
    </r>
    <rPh sb="0" eb="4">
      <t>ショクインバンゴウ</t>
    </rPh>
    <rPh sb="6" eb="9">
      <t>クミアイイン</t>
    </rPh>
    <rPh sb="9" eb="11">
      <t>バンゴウ</t>
    </rPh>
    <rPh sb="11" eb="12">
      <t>シモ</t>
    </rPh>
    <rPh sb="13" eb="14">
      <t>ケタ</t>
    </rPh>
    <phoneticPr fontId="1"/>
  </si>
  <si>
    <t>カナ氏名</t>
    <rPh sb="2" eb="4">
      <t>シメイ</t>
    </rPh>
    <phoneticPr fontId="1"/>
  </si>
  <si>
    <t>異動時
組合員種別</t>
    <rPh sb="0" eb="3">
      <t>イドウジ</t>
    </rPh>
    <rPh sb="4" eb="7">
      <t>クミアイイン</t>
    </rPh>
    <rPh sb="7" eb="9">
      <t>シュベツ</t>
    </rPh>
    <phoneticPr fontId="1"/>
  </si>
  <si>
    <t>異動後
組合員新種別</t>
    <rPh sb="0" eb="3">
      <t>イドウゴ</t>
    </rPh>
    <rPh sb="4" eb="7">
      <t>クミアイイン</t>
    </rPh>
    <rPh sb="7" eb="8">
      <t>シン</t>
    </rPh>
    <rPh sb="8" eb="10">
      <t>シュベツ</t>
    </rPh>
    <phoneticPr fontId="1"/>
  </si>
  <si>
    <t>任期満了</t>
    <rPh sb="0" eb="4">
      <t>ニンキマンリョウ</t>
    </rPh>
    <phoneticPr fontId="1"/>
  </si>
  <si>
    <t>任意継続</t>
    <rPh sb="0" eb="4">
      <t>ニンイケイゾク</t>
    </rPh>
    <phoneticPr fontId="1"/>
  </si>
  <si>
    <t>異動後</t>
    <rPh sb="0" eb="3">
      <t>イドウゴ</t>
    </rPh>
    <phoneticPr fontId="1"/>
  </si>
  <si>
    <t>異動後組合員種別</t>
    <rPh sb="0" eb="3">
      <t>イドウゴ</t>
    </rPh>
    <rPh sb="3" eb="6">
      <t>クミアイイン</t>
    </rPh>
    <rPh sb="6" eb="8">
      <t>シュベツ</t>
    </rPh>
    <phoneticPr fontId="1"/>
  </si>
  <si>
    <t>定年退職</t>
    <rPh sb="0" eb="2">
      <t>テイネン</t>
    </rPh>
    <rPh sb="2" eb="4">
      <t>タイショク</t>
    </rPh>
    <phoneticPr fontId="1"/>
  </si>
  <si>
    <t>臨時的任用職員</t>
  </si>
  <si>
    <t>最終所属所</t>
    <rPh sb="0" eb="2">
      <t>サイシュウ</t>
    </rPh>
    <rPh sb="2" eb="4">
      <t>ショゾク</t>
    </rPh>
    <rPh sb="4" eb="5">
      <t>ショ</t>
    </rPh>
    <phoneticPr fontId="1"/>
  </si>
  <si>
    <t>雇用形態</t>
    <rPh sb="0" eb="2">
      <t>コヨウ</t>
    </rPh>
    <rPh sb="2" eb="4">
      <t>ケイタイ</t>
    </rPh>
    <phoneticPr fontId="1"/>
  </si>
  <si>
    <t>退職パターン</t>
    <rPh sb="0" eb="2">
      <t>タイショク</t>
    </rPh>
    <phoneticPr fontId="1"/>
  </si>
  <si>
    <t>しおり</t>
    <phoneticPr fontId="1"/>
  </si>
  <si>
    <t>退職後の健康保険</t>
    <rPh sb="0" eb="3">
      <t>タイショクゴ</t>
    </rPh>
    <rPh sb="4" eb="6">
      <t>ケンコウ</t>
    </rPh>
    <rPh sb="6" eb="8">
      <t>ホケン</t>
    </rPh>
    <phoneticPr fontId="1"/>
  </si>
  <si>
    <t>資格</t>
    <rPh sb="0" eb="2">
      <t>シカク</t>
    </rPh>
    <phoneticPr fontId="1"/>
  </si>
  <si>
    <t>資格
取得届</t>
    <rPh sb="0" eb="2">
      <t>シカク</t>
    </rPh>
    <rPh sb="3" eb="5">
      <t>シュトク</t>
    </rPh>
    <rPh sb="5" eb="6">
      <t>トドケ</t>
    </rPh>
    <phoneticPr fontId="1"/>
  </si>
  <si>
    <t>異動
報告書</t>
    <rPh sb="0" eb="2">
      <t>イドウ</t>
    </rPh>
    <rPh sb="3" eb="6">
      <t>ホウコクショ</t>
    </rPh>
    <phoneticPr fontId="1"/>
  </si>
  <si>
    <t>証</t>
    <rPh sb="0" eb="1">
      <t>ショウ</t>
    </rPh>
    <phoneticPr fontId="1"/>
  </si>
  <si>
    <t>任継</t>
    <rPh sb="0" eb="2">
      <t>ニンケイ</t>
    </rPh>
    <phoneticPr fontId="1"/>
  </si>
  <si>
    <t>無職</t>
    <rPh sb="0" eb="2">
      <t>ムショク</t>
    </rPh>
    <phoneticPr fontId="1"/>
  </si>
  <si>
    <t>ウ</t>
    <phoneticPr fontId="1"/>
  </si>
  <si>
    <t>×</t>
  </si>
  <si>
    <t>〇</t>
  </si>
  <si>
    <t>〇</t>
    <phoneticPr fontId="1"/>
  </si>
  <si>
    <t>定年退職以外</t>
    <rPh sb="0" eb="2">
      <t>テイネン</t>
    </rPh>
    <rPh sb="2" eb="4">
      <t>タイショク</t>
    </rPh>
    <rPh sb="4" eb="6">
      <t>イガイ</t>
    </rPh>
    <phoneticPr fontId="1"/>
  </si>
  <si>
    <t>オ</t>
    <phoneticPr fontId="1"/>
  </si>
  <si>
    <t>臨時的任用</t>
    <phoneticPr fontId="1"/>
  </si>
  <si>
    <t>勤務先保険</t>
    <rPh sb="0" eb="3">
      <t>キンムサキ</t>
    </rPh>
    <rPh sb="3" eb="5">
      <t>ホケン</t>
    </rPh>
    <phoneticPr fontId="1"/>
  </si>
  <si>
    <t>ア</t>
    <phoneticPr fontId="1"/>
  </si>
  <si>
    <t>地共済（一般）</t>
    <rPh sb="0" eb="3">
      <t>チキョウサイ</t>
    </rPh>
    <rPh sb="4" eb="6">
      <t>イッパン</t>
    </rPh>
    <phoneticPr fontId="1"/>
  </si>
  <si>
    <t>イ</t>
    <phoneticPr fontId="1"/>
  </si>
  <si>
    <t>地共済（短期）</t>
    <rPh sb="0" eb="3">
      <t>チキョウサイ</t>
    </rPh>
    <rPh sb="4" eb="6">
      <t>タンキ</t>
    </rPh>
    <phoneticPr fontId="1"/>
  </si>
  <si>
    <t>エ</t>
    <phoneticPr fontId="1"/>
  </si>
  <si>
    <t>併せて別途提出しております。</t>
    <phoneticPr fontId="1"/>
  </si>
  <si>
    <t>なお、「資格喪失（退職）届 兼 任用・雇用形態の変更に伴う資格変更届」が必要な組合員については</t>
    <rPh sb="4" eb="8">
      <t>シカクソウシツ</t>
    </rPh>
    <rPh sb="9" eb="11">
      <t>タイショク</t>
    </rPh>
    <rPh sb="12" eb="13">
      <t>トドケ</t>
    </rPh>
    <rPh sb="14" eb="15">
      <t>ケン</t>
    </rPh>
    <rPh sb="16" eb="18">
      <t>ニンヨウ</t>
    </rPh>
    <rPh sb="19" eb="23">
      <t>コヨウケイタイ</t>
    </rPh>
    <rPh sb="24" eb="26">
      <t>ヘンコウ</t>
    </rPh>
    <rPh sb="27" eb="28">
      <t>トモナ</t>
    </rPh>
    <rPh sb="29" eb="31">
      <t>シカク</t>
    </rPh>
    <rPh sb="31" eb="33">
      <t>ヘンコウ</t>
    </rPh>
    <rPh sb="33" eb="34">
      <t>トドケ</t>
    </rPh>
    <phoneticPr fontId="1"/>
  </si>
  <si>
    <t>異動前任用形態</t>
    <rPh sb="0" eb="2">
      <t>イドウ</t>
    </rPh>
    <rPh sb="2" eb="3">
      <t>マエ</t>
    </rPh>
    <rPh sb="3" eb="7">
      <t>ニンヨウケイタイ</t>
    </rPh>
    <phoneticPr fontId="1"/>
  </si>
  <si>
    <t>臨時的任用職員</t>
    <rPh sb="0" eb="7">
      <t>リンジテキニンヨウショクイン</t>
    </rPh>
    <phoneticPr fontId="1"/>
  </si>
  <si>
    <t>異動前種別</t>
    <rPh sb="0" eb="2">
      <t>イドウ</t>
    </rPh>
    <rPh sb="2" eb="3">
      <t>マエ</t>
    </rPh>
    <rPh sb="3" eb="5">
      <t>シュベツ</t>
    </rPh>
    <phoneticPr fontId="1"/>
  </si>
  <si>
    <t>種別</t>
    <rPh sb="0" eb="2">
      <t>シュベツ</t>
    </rPh>
    <phoneticPr fontId="1"/>
  </si>
  <si>
    <t>整理
区分</t>
    <rPh sb="0" eb="2">
      <t>セイリ</t>
    </rPh>
    <rPh sb="3" eb="5">
      <t>クブン</t>
    </rPh>
    <phoneticPr fontId="1"/>
  </si>
  <si>
    <t>常勤職員（任期付含む）</t>
    <phoneticPr fontId="1"/>
  </si>
  <si>
    <t>常勤職員（任期付含む）</t>
    <rPh sb="0" eb="4">
      <t>ジョウキンショクイン</t>
    </rPh>
    <rPh sb="5" eb="8">
      <t>ニンキツ</t>
    </rPh>
    <rPh sb="8" eb="9">
      <t>フク</t>
    </rPh>
    <phoneticPr fontId="1"/>
  </si>
  <si>
    <t>一般組合員</t>
  </si>
  <si>
    <t>一般組合員</t>
    <phoneticPr fontId="1"/>
  </si>
  <si>
    <t>短期組合員</t>
  </si>
  <si>
    <t>短期組合員</t>
    <phoneticPr fontId="1"/>
  </si>
  <si>
    <t>退職・異動理由</t>
    <rPh sb="0" eb="2">
      <t>タイショク</t>
    </rPh>
    <rPh sb="3" eb="5">
      <t>イドウ</t>
    </rPh>
    <rPh sb="5" eb="7">
      <t>リユウ</t>
    </rPh>
    <phoneticPr fontId="1"/>
  </si>
  <si>
    <t>退職・異動翌日</t>
    <rPh sb="0" eb="2">
      <t>タイショク</t>
    </rPh>
    <rPh sb="3" eb="5">
      <t>イドウ</t>
    </rPh>
    <rPh sb="5" eb="7">
      <t>ヨクジツ</t>
    </rPh>
    <phoneticPr fontId="1"/>
  </si>
  <si>
    <t>〇
（異動先）</t>
    <phoneticPr fontId="1"/>
  </si>
  <si>
    <t>独法等</t>
    <rPh sb="0" eb="2">
      <t>ドッポウ</t>
    </rPh>
    <rPh sb="2" eb="3">
      <t>トウ</t>
    </rPh>
    <phoneticPr fontId="1"/>
  </si>
  <si>
    <t>再雇用</t>
    <phoneticPr fontId="1"/>
  </si>
  <si>
    <t>＃</t>
    <phoneticPr fontId="1"/>
  </si>
  <si>
    <t>退職・異動前</t>
    <rPh sb="0" eb="2">
      <t>タイショク</t>
    </rPh>
    <rPh sb="3" eb="5">
      <t>イドウ</t>
    </rPh>
    <rPh sb="5" eb="6">
      <t>マエ</t>
    </rPh>
    <phoneticPr fontId="1"/>
  </si>
  <si>
    <t>雇用形態</t>
    <rPh sb="0" eb="4">
      <t>コヨウケイタイ</t>
    </rPh>
    <phoneticPr fontId="1"/>
  </si>
  <si>
    <t>国保</t>
    <rPh sb="0" eb="2">
      <t>コクホ</t>
    </rPh>
    <phoneticPr fontId="1"/>
  </si>
  <si>
    <t>非常勤雇用終了</t>
    <phoneticPr fontId="1"/>
  </si>
  <si>
    <t>同一法人（センター内）で
雇用変更等</t>
    <rPh sb="0" eb="2">
      <t>ドウイツ</t>
    </rPh>
    <rPh sb="2" eb="4">
      <t>ホウジン</t>
    </rPh>
    <rPh sb="9" eb="10">
      <t>ナイ</t>
    </rPh>
    <rPh sb="13" eb="15">
      <t>コヨウ</t>
    </rPh>
    <rPh sb="15" eb="17">
      <t>ヘンコウ</t>
    </rPh>
    <rPh sb="17" eb="18">
      <t>トウ</t>
    </rPh>
    <phoneticPr fontId="1"/>
  </si>
  <si>
    <t>一般組合員</t>
    <rPh sb="0" eb="2">
      <t>イッパン</t>
    </rPh>
    <phoneticPr fontId="1"/>
  </si>
  <si>
    <t>〇
（異動先）</t>
  </si>
  <si>
    <t>任意継続組合員</t>
    <rPh sb="0" eb="4">
      <t>ニンイケイゾク</t>
    </rPh>
    <rPh sb="4" eb="7">
      <t>クミアイイン</t>
    </rPh>
    <phoneticPr fontId="1"/>
  </si>
  <si>
    <t>資格喪失・
変更届</t>
    <rPh sb="0" eb="2">
      <t>シカク</t>
    </rPh>
    <rPh sb="2" eb="4">
      <t>ソウシツ</t>
    </rPh>
    <rPh sb="6" eb="8">
      <t>ヘンコウ</t>
    </rPh>
    <rPh sb="8" eb="9">
      <t>トドケ</t>
    </rPh>
    <phoneticPr fontId="1"/>
  </si>
  <si>
    <t>喪失</t>
    <rPh sb="0" eb="1">
      <t>ソウシツ</t>
    </rPh>
    <phoneticPr fontId="1"/>
  </si>
  <si>
    <t>喪失</t>
    <phoneticPr fontId="1"/>
  </si>
  <si>
    <t>任意継続組合員</t>
    <rPh sb="0" eb="3">
      <t>ニンイケイゾク</t>
    </rPh>
    <rPh sb="3" eb="6">
      <t>クミアイイン</t>
    </rPh>
    <phoneticPr fontId="1"/>
  </si>
  <si>
    <t>任意継続組合員</t>
    <rPh sb="0" eb="6">
      <t>ニンイケイゾククミアイイン</t>
    </rPh>
    <phoneticPr fontId="1"/>
  </si>
  <si>
    <t>提出書類</t>
    <rPh sb="0" eb="4">
      <t>テイシュツショルイ</t>
    </rPh>
    <phoneticPr fontId="1"/>
  </si>
  <si>
    <t>資格喪失・変更届</t>
    <rPh sb="0" eb="4">
      <t>シカクソウシツ</t>
    </rPh>
    <rPh sb="5" eb="7">
      <t>ヘンコウ</t>
    </rPh>
    <rPh sb="7" eb="8">
      <t>トドケ</t>
    </rPh>
    <phoneticPr fontId="1"/>
  </si>
  <si>
    <t>データ</t>
    <phoneticPr fontId="1"/>
  </si>
  <si>
    <t>リスト</t>
    <phoneticPr fontId="1"/>
  </si>
  <si>
    <t>異動前種別
（自動）</t>
    <rPh sb="0" eb="2">
      <t>イドウ</t>
    </rPh>
    <rPh sb="2" eb="3">
      <t>マエ</t>
    </rPh>
    <rPh sb="3" eb="5">
      <t>シュベツ</t>
    </rPh>
    <rPh sb="7" eb="9">
      <t>ジドウ</t>
    </rPh>
    <phoneticPr fontId="1"/>
  </si>
  <si>
    <t>異動報告書</t>
    <rPh sb="0" eb="2">
      <t>イドウ</t>
    </rPh>
    <rPh sb="2" eb="5">
      <t>ホウコクショ</t>
    </rPh>
    <phoneticPr fontId="1"/>
  </si>
  <si>
    <t>資格取得届</t>
    <rPh sb="0" eb="2">
      <t>シカク</t>
    </rPh>
    <rPh sb="2" eb="4">
      <t>シュトク</t>
    </rPh>
    <rPh sb="4" eb="5">
      <t>トドケ</t>
    </rPh>
    <phoneticPr fontId="1"/>
  </si>
  <si>
    <t>キー</t>
    <phoneticPr fontId="1"/>
  </si>
  <si>
    <t>常勤職員（任期付含む）</t>
  </si>
  <si>
    <t>再雇用短時間勤務職員</t>
    <rPh sb="6" eb="8">
      <t>キンム</t>
    </rPh>
    <phoneticPr fontId="1"/>
  </si>
  <si>
    <t>再雇用フルタイム職員</t>
  </si>
  <si>
    <t>再雇用短時間勤務終了</t>
    <rPh sb="8" eb="10">
      <t>シュウリョウ</t>
    </rPh>
    <phoneticPr fontId="1"/>
  </si>
  <si>
    <t>再雇用フルタイム終了</t>
  </si>
  <si>
    <t>再雇用フルタイム職員</t>
    <phoneticPr fontId="1"/>
  </si>
  <si>
    <t>再雇用短時間勤務職員</t>
    <phoneticPr fontId="1"/>
  </si>
  <si>
    <t>再雇用短時間勤務職員</t>
    <rPh sb="0" eb="3">
      <t>サイコヨウ</t>
    </rPh>
    <rPh sb="3" eb="6">
      <t>タンジカン</t>
    </rPh>
    <rPh sb="6" eb="10">
      <t>キンムショクイン</t>
    </rPh>
    <phoneticPr fontId="1"/>
  </si>
  <si>
    <t>再雇用フルタイム職員</t>
    <rPh sb="0" eb="3">
      <t>サイコヨウ</t>
    </rPh>
    <rPh sb="8" eb="10">
      <t>ショクイン</t>
    </rPh>
    <phoneticPr fontId="1"/>
  </si>
  <si>
    <t>再雇用フルタイム職員</t>
    <rPh sb="0" eb="1">
      <t>サイ</t>
    </rPh>
    <rPh sb="1" eb="3">
      <t>コヨウ</t>
    </rPh>
    <rPh sb="8" eb="10">
      <t>ショクイン</t>
    </rPh>
    <phoneticPr fontId="1"/>
  </si>
  <si>
    <t>常勤（任期付含む）</t>
    <rPh sb="3" eb="6">
      <t>ニンキツ</t>
    </rPh>
    <rPh sb="6" eb="7">
      <t>フク</t>
    </rPh>
    <phoneticPr fontId="1"/>
  </si>
  <si>
    <t>再雇用フルタイム</t>
    <rPh sb="0" eb="3">
      <t>サイコヨウ</t>
    </rPh>
    <phoneticPr fontId="1"/>
  </si>
  <si>
    <t>再雇用短時間勤務</t>
    <rPh sb="0" eb="3">
      <t>サイコヨウ</t>
    </rPh>
    <rPh sb="3" eb="6">
      <t>タンジカン</t>
    </rPh>
    <phoneticPr fontId="1"/>
  </si>
  <si>
    <t>再雇用フルタイム</t>
    <rPh sb="0" eb="1">
      <t>サイ</t>
    </rPh>
    <rPh sb="1" eb="3">
      <t>コヨウ</t>
    </rPh>
    <phoneticPr fontId="1"/>
  </si>
  <si>
    <t>異動・退職区分</t>
    <rPh sb="0" eb="2">
      <t>イドウ</t>
    </rPh>
    <rPh sb="3" eb="5">
      <t>タイショク</t>
    </rPh>
    <rPh sb="5" eb="7">
      <t>クブン</t>
    </rPh>
    <phoneticPr fontId="1"/>
  </si>
  <si>
    <t>雇用変更</t>
    <rPh sb="0" eb="4">
      <t>コヨウヘンコウ</t>
    </rPh>
    <phoneticPr fontId="1"/>
  </si>
  <si>
    <t>組合員→所属所</t>
    <rPh sb="0" eb="3">
      <t>クミアイイン</t>
    </rPh>
    <rPh sb="4" eb="7">
      <t>ショゾクショ</t>
    </rPh>
    <phoneticPr fontId="1"/>
  </si>
  <si>
    <t>所属所→共済</t>
    <rPh sb="0" eb="3">
      <t>ショゾクショ</t>
    </rPh>
    <rPh sb="4" eb="6">
      <t>キョウサイ</t>
    </rPh>
    <phoneticPr fontId="1"/>
  </si>
  <si>
    <t>書類</t>
    <rPh sb="0" eb="2">
      <t>ショルイ</t>
    </rPh>
    <phoneticPr fontId="1"/>
  </si>
  <si>
    <t>証等</t>
    <rPh sb="0" eb="2">
      <t>ショウトウ</t>
    </rPh>
    <phoneticPr fontId="1"/>
  </si>
  <si>
    <t>異動・退職
区分</t>
    <rPh sb="0" eb="2">
      <t>イドウ</t>
    </rPh>
    <rPh sb="3" eb="5">
      <t>タイショク</t>
    </rPh>
    <rPh sb="6" eb="8">
      <t>クブン</t>
    </rPh>
    <phoneticPr fontId="1"/>
  </si>
  <si>
    <t>喪失届</t>
    <rPh sb="0" eb="2">
      <t>ソウシツ</t>
    </rPh>
    <rPh sb="2" eb="3">
      <t>トドケ</t>
    </rPh>
    <phoneticPr fontId="1"/>
  </si>
  <si>
    <t>変更届</t>
    <rPh sb="0" eb="2">
      <t>ヘンコウ</t>
    </rPh>
    <rPh sb="2" eb="3">
      <t>トドケ</t>
    </rPh>
    <phoneticPr fontId="1"/>
  </si>
  <si>
    <t>変更届</t>
    <rPh sb="0" eb="3">
      <t>ヘンコウトドケ</t>
    </rPh>
    <phoneticPr fontId="1"/>
  </si>
  <si>
    <t>重複</t>
    <rPh sb="0" eb="2">
      <t>チョウフク</t>
    </rPh>
    <phoneticPr fontId="1"/>
  </si>
  <si>
    <t>令和　　年　　月　　日</t>
    <rPh sb="0" eb="2">
      <t>レイワ</t>
    </rPh>
    <rPh sb="4" eb="5">
      <t>ネン</t>
    </rPh>
    <rPh sb="7" eb="8">
      <t>ガツ</t>
    </rPh>
    <rPh sb="10" eb="11">
      <t>ヒ</t>
    </rPh>
    <phoneticPr fontId="1"/>
  </si>
  <si>
    <t>所属長名</t>
    <rPh sb="0" eb="4">
      <t>ショゾクチョウメイ</t>
    </rPh>
    <phoneticPr fontId="1"/>
  </si>
  <si>
    <t>同一法人（センター内）で雇用変更等</t>
    <rPh sb="0" eb="2">
      <t>ドウイツ</t>
    </rPh>
    <rPh sb="2" eb="4">
      <t>ホウジン</t>
    </rPh>
    <rPh sb="9" eb="10">
      <t>ナイ</t>
    </rPh>
    <rPh sb="12" eb="14">
      <t>コヨウ</t>
    </rPh>
    <rPh sb="14" eb="16">
      <t>ヘンコウ</t>
    </rPh>
    <rPh sb="16" eb="17">
      <t>トウ</t>
    </rPh>
    <phoneticPr fontId="1"/>
  </si>
  <si>
    <t>【参考】提出書類判定シート</t>
    <rPh sb="1" eb="3">
      <t>サンコウ</t>
    </rPh>
    <rPh sb="4" eb="6">
      <t>テイシュツ</t>
    </rPh>
    <rPh sb="6" eb="8">
      <t>ショルイ</t>
    </rPh>
    <rPh sb="8" eb="10">
      <t>ハンテイ</t>
    </rPh>
    <phoneticPr fontId="1"/>
  </si>
  <si>
    <t>①</t>
    <phoneticPr fontId="1"/>
  </si>
  <si>
    <t>②</t>
    <phoneticPr fontId="1"/>
  </si>
  <si>
    <t>③</t>
    <phoneticPr fontId="1"/>
  </si>
  <si>
    <t>組合員の提出書類が不明な場合は、①②③にて該当する項目を選択し、提出書類を確認してください。
※退職・異動パターンは地共済大阪府支部が把握しているものとなります。</t>
    <rPh sb="0" eb="3">
      <t>クミアイイン</t>
    </rPh>
    <rPh sb="4" eb="8">
      <t>テイシュツショルイ</t>
    </rPh>
    <rPh sb="9" eb="11">
      <t>フメイ</t>
    </rPh>
    <rPh sb="12" eb="14">
      <t>バアイ</t>
    </rPh>
    <rPh sb="21" eb="23">
      <t>ガイトウ</t>
    </rPh>
    <rPh sb="25" eb="27">
      <t>コウモク</t>
    </rPh>
    <rPh sb="28" eb="30">
      <t>センタク</t>
    </rPh>
    <rPh sb="32" eb="34">
      <t>テイシュツ</t>
    </rPh>
    <rPh sb="34" eb="36">
      <t>ショルイ</t>
    </rPh>
    <rPh sb="37" eb="39">
      <t>カクニン</t>
    </rPh>
    <rPh sb="48" eb="50">
      <t>タイショク</t>
    </rPh>
    <rPh sb="51" eb="53">
      <t>イドウ</t>
    </rPh>
    <rPh sb="58" eb="61">
      <t>チキョウサイ</t>
    </rPh>
    <rPh sb="61" eb="64">
      <t>オオサカフ</t>
    </rPh>
    <rPh sb="64" eb="66">
      <t>シブ</t>
    </rPh>
    <rPh sb="67" eb="69">
      <t>ハアク</t>
    </rPh>
    <phoneticPr fontId="1"/>
  </si>
  <si>
    <t>異動報告書
（所属作成）</t>
    <rPh sb="0" eb="2">
      <t>イドウ</t>
    </rPh>
    <rPh sb="2" eb="5">
      <t>ホウコクショ</t>
    </rPh>
    <rPh sb="7" eb="9">
      <t>ショゾク</t>
    </rPh>
    <rPh sb="9" eb="11">
      <t>サクセイ</t>
    </rPh>
    <phoneticPr fontId="1"/>
  </si>
  <si>
    <t>資格喪失・変更届
（本人作成）</t>
    <rPh sb="0" eb="4">
      <t>シカクソウシツ</t>
    </rPh>
    <rPh sb="5" eb="7">
      <t>ヘンコウ</t>
    </rPh>
    <rPh sb="7" eb="8">
      <t>トドケ</t>
    </rPh>
    <rPh sb="10" eb="12">
      <t>ホンニン</t>
    </rPh>
    <rPh sb="12" eb="14">
      <t>サクセイ</t>
    </rPh>
    <phoneticPr fontId="1"/>
  </si>
  <si>
    <t>資格取得届
（本人申告）</t>
    <rPh sb="0" eb="2">
      <t>シカク</t>
    </rPh>
    <rPh sb="2" eb="4">
      <t>シュトク</t>
    </rPh>
    <rPh sb="4" eb="5">
      <t>トドケ</t>
    </rPh>
    <rPh sb="7" eb="9">
      <t>ホンニン</t>
    </rPh>
    <rPh sb="9" eb="11">
      <t>シンコク</t>
    </rPh>
    <phoneticPr fontId="1"/>
  </si>
  <si>
    <t>証等の返納</t>
    <rPh sb="0" eb="1">
      <t>ショウ</t>
    </rPh>
    <rPh sb="1" eb="2">
      <t>トウ</t>
    </rPh>
    <rPh sb="3" eb="5">
      <t>ヘンノウ</t>
    </rPh>
    <phoneticPr fontId="1"/>
  </si>
  <si>
    <t>備考欄</t>
    <rPh sb="0" eb="3">
      <t>ビコウラン</t>
    </rPh>
    <phoneticPr fontId="1"/>
  </si>
  <si>
    <t>担当者氏名</t>
    <rPh sb="0" eb="3">
      <t>タントウシャ</t>
    </rPh>
    <rPh sb="3" eb="5">
      <t>シメイ</t>
    </rPh>
    <phoneticPr fontId="1"/>
  </si>
  <si>
    <t>担当連絡先</t>
    <rPh sb="0" eb="2">
      <t>タントウ</t>
    </rPh>
    <rPh sb="2" eb="5">
      <t>レンラクサキ</t>
    </rPh>
    <phoneticPr fontId="1"/>
  </si>
  <si>
    <t>　組合員異動報告書　【独法等　用】</t>
    <rPh sb="1" eb="4">
      <t>クミアイイン</t>
    </rPh>
    <rPh sb="4" eb="6">
      <t>イドウ</t>
    </rPh>
    <rPh sb="6" eb="9">
      <t>ホウコクショ</t>
    </rPh>
    <rPh sb="11" eb="13">
      <t>ドッポウ</t>
    </rPh>
    <rPh sb="13" eb="14">
      <t>トウ</t>
    </rPh>
    <rPh sb="15" eb="16">
      <t>ヨウ</t>
    </rPh>
    <phoneticPr fontId="1"/>
  </si>
  <si>
    <t>知事部局・
他の法人（センター）で雇用</t>
    <rPh sb="0" eb="2">
      <t>チジ</t>
    </rPh>
    <rPh sb="2" eb="4">
      <t>ブキョク</t>
    </rPh>
    <rPh sb="6" eb="7">
      <t>タ</t>
    </rPh>
    <rPh sb="8" eb="10">
      <t>ホウジン</t>
    </rPh>
    <rPh sb="17" eb="19">
      <t>コヨウ</t>
    </rPh>
    <phoneticPr fontId="1"/>
  </si>
  <si>
    <t>任用変更等により加入要件を満たさない</t>
    <rPh sb="0" eb="4">
      <t>ニンヨウヘンコウ</t>
    </rPh>
    <rPh sb="4" eb="5">
      <t>トウ</t>
    </rPh>
    <rPh sb="8" eb="12">
      <t>カニュウヨウケン</t>
    </rPh>
    <rPh sb="13" eb="14">
      <t>ミ</t>
    </rPh>
    <phoneticPr fontId="1"/>
  </si>
  <si>
    <t>記入例
１</t>
    <rPh sb="0" eb="3">
      <t>キニュウレイ</t>
    </rPh>
    <phoneticPr fontId="1"/>
  </si>
  <si>
    <t>記入例
２</t>
    <rPh sb="0" eb="3">
      <t>キニュウレイ</t>
    </rPh>
    <phoneticPr fontId="1"/>
  </si>
  <si>
    <t>記入例
３</t>
    <rPh sb="0" eb="3">
      <t>キニュウレイ</t>
    </rPh>
    <phoneticPr fontId="1"/>
  </si>
  <si>
    <t>記入例
４</t>
    <rPh sb="0" eb="3">
      <t>キニュウレイ</t>
    </rPh>
    <phoneticPr fontId="1"/>
  </si>
  <si>
    <t>記入例
５</t>
    <rPh sb="0" eb="3">
      <t>キニュウレイ</t>
    </rPh>
    <phoneticPr fontId="1"/>
  </si>
  <si>
    <t>民間等に就職</t>
  </si>
  <si>
    <t>民間等に就職</t>
    <phoneticPr fontId="1"/>
  </si>
  <si>
    <t>地共済大阪府支部の他の所属所で雇用・任用</t>
  </si>
  <si>
    <t>地共済大阪府支部の他の所属所で雇用・任用</t>
    <phoneticPr fontId="1"/>
  </si>
  <si>
    <t>地共済大阪府支部の他の所属所で雇用・任用</t>
    <rPh sb="0" eb="3">
      <t>チキョウサイ</t>
    </rPh>
    <rPh sb="3" eb="6">
      <t>オオサカフ</t>
    </rPh>
    <rPh sb="6" eb="8">
      <t>シブ</t>
    </rPh>
    <rPh sb="9" eb="10">
      <t>ホカ</t>
    </rPh>
    <rPh sb="11" eb="13">
      <t>ショゾク</t>
    </rPh>
    <rPh sb="13" eb="14">
      <t>ショ</t>
    </rPh>
    <rPh sb="15" eb="17">
      <t>コヨウ</t>
    </rPh>
    <rPh sb="18" eb="20">
      <t>ニンヨウ</t>
    </rPh>
    <phoneticPr fontId="1"/>
  </si>
  <si>
    <t>退職</t>
    <rPh sb="0" eb="2">
      <t>タイショク</t>
    </rPh>
    <phoneticPr fontId="1"/>
  </si>
  <si>
    <t>民間等に就職</t>
    <rPh sb="0" eb="3">
      <t>ミンカントウ</t>
    </rPh>
    <rPh sb="4" eb="6">
      <t>シュウショク</t>
    </rPh>
    <phoneticPr fontId="1"/>
  </si>
  <si>
    <t>会計年度任用</t>
    <rPh sb="0" eb="6">
      <t>カイケイネンドニンヨウ</t>
    </rPh>
    <phoneticPr fontId="1"/>
  </si>
  <si>
    <t>フルタイム非常勤（会計年度任用）
※勤務期間が1年超</t>
    <rPh sb="9" eb="15">
      <t>カイケイネンドニンヨウ</t>
    </rPh>
    <phoneticPr fontId="1"/>
  </si>
  <si>
    <t>フルタイム非常勤（会計年度任用）
※勤務期間が1年以下</t>
    <rPh sb="5" eb="8">
      <t>ヒジョウキン</t>
    </rPh>
    <rPh sb="9" eb="15">
      <t>カイケイネンドニンヨウ</t>
    </rPh>
    <rPh sb="18" eb="22">
      <t>キンムキカン</t>
    </rPh>
    <rPh sb="24" eb="25">
      <t>ネン</t>
    </rPh>
    <rPh sb="25" eb="27">
      <t>イカ</t>
    </rPh>
    <phoneticPr fontId="1"/>
  </si>
  <si>
    <t>短時間勤務非常勤（会計年度任用）</t>
    <rPh sb="0" eb="3">
      <t>タンジカン</t>
    </rPh>
    <rPh sb="3" eb="5">
      <t>キンム</t>
    </rPh>
    <rPh sb="5" eb="8">
      <t>ヒジョウキン</t>
    </rPh>
    <rPh sb="9" eb="16">
      <t>カイケイネンドニンヨウ｣</t>
    </rPh>
    <phoneticPr fontId="1"/>
  </si>
  <si>
    <t>備考
（異動先等）</t>
    <rPh sb="0" eb="2">
      <t>ビコウ</t>
    </rPh>
    <rPh sb="4" eb="6">
      <t>イドウ</t>
    </rPh>
    <rPh sb="6" eb="7">
      <t>サキ</t>
    </rPh>
    <rPh sb="7" eb="8">
      <t>トウ</t>
    </rPh>
    <phoneticPr fontId="1"/>
  </si>
  <si>
    <t>異動後種別
（自動）</t>
    <rPh sb="0" eb="3">
      <t>イドウゴ</t>
    </rPh>
    <rPh sb="3" eb="5">
      <t>シュベツ</t>
    </rPh>
    <rPh sb="7" eb="9">
      <t>ジドウ</t>
    </rPh>
    <phoneticPr fontId="1"/>
  </si>
  <si>
    <t>異動後種別</t>
    <rPh sb="0" eb="3">
      <t>イドウゴ</t>
    </rPh>
    <rPh sb="3" eb="5">
      <t>シュベツ</t>
    </rPh>
    <phoneticPr fontId="1"/>
  </si>
  <si>
    <t>短時間勤務非常勤（会計年度任用）職員</t>
    <rPh sb="0" eb="3">
      <t>タンジカン</t>
    </rPh>
    <rPh sb="3" eb="5">
      <t>キンム</t>
    </rPh>
    <rPh sb="9" eb="16">
      <t>カイケイネンドニンヨウ｣</t>
    </rPh>
    <phoneticPr fontId="1"/>
  </si>
  <si>
    <t>短時間勤務非常勤（会計年度任用）職員</t>
    <rPh sb="0" eb="1">
      <t>タン</t>
    </rPh>
    <rPh sb="1" eb="3">
      <t>ジカン</t>
    </rPh>
    <rPh sb="3" eb="5">
      <t>キンム</t>
    </rPh>
    <rPh sb="5" eb="8">
      <t>ヒジョウキン</t>
    </rPh>
    <rPh sb="9" eb="11">
      <t>カイケイ</t>
    </rPh>
    <rPh sb="11" eb="13">
      <t>ネンド</t>
    </rPh>
    <rPh sb="13" eb="15">
      <t>ニンヨウ</t>
    </rPh>
    <rPh sb="16" eb="18">
      <t>ショクイン</t>
    </rPh>
    <phoneticPr fontId="1"/>
  </si>
  <si>
    <t>短時間勤務非常勤（会計年度任用）職員</t>
    <phoneticPr fontId="1"/>
  </si>
  <si>
    <t>フルタイム非常勤（会計年度任用）職員
※勤務期間が1年以下</t>
    <rPh sb="9" eb="16">
      <t>カイケイネンドニンヨウ｣</t>
    </rPh>
    <rPh sb="20" eb="24">
      <t>キンムキカン</t>
    </rPh>
    <rPh sb="26" eb="27">
      <t>ネン</t>
    </rPh>
    <rPh sb="27" eb="29">
      <t>イカ</t>
    </rPh>
    <phoneticPr fontId="1"/>
  </si>
  <si>
    <t>フルタイム非常勤（会計年度任用）職員
※勤務期間が1年超</t>
    <rPh sb="5" eb="8">
      <t>ヒジョウキン</t>
    </rPh>
    <rPh sb="16" eb="18">
      <t>ショクイン</t>
    </rPh>
    <rPh sb="20" eb="24">
      <t>キンムキカン</t>
    </rPh>
    <rPh sb="26" eb="27">
      <t>ネン</t>
    </rPh>
    <rPh sb="27" eb="28">
      <t>チョウ</t>
    </rPh>
    <phoneticPr fontId="1"/>
  </si>
  <si>
    <t>フルタイム非常勤（会計年度任用）職員
※勤務期間が1年以下</t>
    <phoneticPr fontId="1"/>
  </si>
  <si>
    <t>短時間勤務非常勤（会計年度任用）職員</t>
    <rPh sb="0" eb="3">
      <t>タンジカン</t>
    </rPh>
    <rPh sb="3" eb="5">
      <t>キンム</t>
    </rPh>
    <rPh sb="5" eb="8">
      <t>ヒジョウキン</t>
    </rPh>
    <rPh sb="16" eb="18">
      <t>ショクイン</t>
    </rPh>
    <phoneticPr fontId="1"/>
  </si>
  <si>
    <t>フルタイム非常勤（会計年度任用）職員
※勤務期間が1年超</t>
    <phoneticPr fontId="1"/>
  </si>
  <si>
    <t>短時間勤務非常勤（会計年度任用）職員</t>
    <rPh sb="0" eb="1">
      <t>タン</t>
    </rPh>
    <rPh sb="1" eb="3">
      <t>ジカン</t>
    </rPh>
    <rPh sb="3" eb="5">
      <t>キンム</t>
    </rPh>
    <rPh sb="5" eb="8">
      <t>ヒジョウキン</t>
    </rPh>
    <rPh sb="16" eb="18">
      <t>ショクイン</t>
    </rPh>
    <phoneticPr fontId="1"/>
  </si>
  <si>
    <t>フルタイム非常勤（会計年度任用）職員
※勤務期間が1年超</t>
    <rPh sb="9" eb="16">
      <t>カイケイネンドニンヨウ｣</t>
    </rPh>
    <rPh sb="20" eb="22">
      <t>キンム</t>
    </rPh>
    <phoneticPr fontId="1"/>
  </si>
  <si>
    <t>短期組合員</t>
    <rPh sb="0" eb="2">
      <t>タンキ</t>
    </rPh>
    <phoneticPr fontId="1"/>
  </si>
  <si>
    <t>○○○研究所</t>
    <rPh sb="3" eb="6">
      <t>ケンキュウショ</t>
    </rPh>
    <phoneticPr fontId="1"/>
  </si>
  <si>
    <t>キョウサイ　ジロウ</t>
    <phoneticPr fontId="1"/>
  </si>
  <si>
    <t>キョウサイ　サブロウ</t>
    <phoneticPr fontId="1"/>
  </si>
  <si>
    <t>キョウサイ　シロウ</t>
    <phoneticPr fontId="1"/>
  </si>
  <si>
    <t>キョウサイ　ゴロウ</t>
    <phoneticPr fontId="1"/>
  </si>
  <si>
    <t>大阪府○○課</t>
    <rPh sb="0" eb="3">
      <t>オオサカフ</t>
    </rPh>
    <rPh sb="5" eb="6">
      <t>カ</t>
    </rPh>
    <phoneticPr fontId="1"/>
  </si>
  <si>
    <t>※加入要件を確認</t>
    <rPh sb="1" eb="5">
      <t>カニュウヨウケン</t>
    </rPh>
    <rPh sb="6" eb="8">
      <t>カクニン</t>
    </rPh>
    <phoneticPr fontId="1"/>
  </si>
  <si>
    <t>※加入要件を確認
※同一法人内の他センターで雇用される場合、
　 勤務期間を通算するか否かは事業主の判断による</t>
    <rPh sb="1" eb="5">
      <t>カニュウヨウケン</t>
    </rPh>
    <rPh sb="6" eb="8">
      <t>カクニン</t>
    </rPh>
    <rPh sb="10" eb="15">
      <t>ドウイツホウジンナイ</t>
    </rPh>
    <rPh sb="16" eb="17">
      <t>タ</t>
    </rPh>
    <rPh sb="22" eb="24">
      <t>コヨウ</t>
    </rPh>
    <rPh sb="27" eb="29">
      <t>バアイ</t>
    </rPh>
    <rPh sb="33" eb="37">
      <t>キンムキカン</t>
    </rPh>
    <rPh sb="38" eb="40">
      <t>ツウサン</t>
    </rPh>
    <rPh sb="43" eb="44">
      <t>イナ</t>
    </rPh>
    <rPh sb="46" eb="49">
      <t>ジギョウヌシ</t>
    </rPh>
    <rPh sb="50" eb="52">
      <t>ハンダン</t>
    </rPh>
    <phoneticPr fontId="1"/>
  </si>
  <si>
    <t>※加入要件を確認
※定年前→再雇用</t>
    <rPh sb="1" eb="5">
      <t>カニュウヨウケン</t>
    </rPh>
    <rPh sb="6" eb="8">
      <t>カクニン</t>
    </rPh>
    <phoneticPr fontId="1"/>
  </si>
  <si>
    <t>資格喪失・
変更届</t>
    <rPh sb="0" eb="4">
      <t>シカクソウシツ</t>
    </rPh>
    <rPh sb="6" eb="8">
      <t>ヘンコウ</t>
    </rPh>
    <rPh sb="8" eb="9">
      <t>トドケ</t>
    </rPh>
    <phoneticPr fontId="1"/>
  </si>
  <si>
    <r>
      <t xml:space="preserve">資格取得届
</t>
    </r>
    <r>
      <rPr>
        <b/>
        <sz val="12"/>
        <color theme="1"/>
        <rFont val="BIZ UDPゴシック"/>
        <family val="3"/>
        <charset val="128"/>
      </rPr>
      <t>（※該当者のみ）</t>
    </r>
    <rPh sb="0" eb="2">
      <t>シカク</t>
    </rPh>
    <rPh sb="2" eb="4">
      <t>シュトク</t>
    </rPh>
    <rPh sb="4" eb="5">
      <t>トドケ</t>
    </rPh>
    <rPh sb="8" eb="11">
      <t>ガイトウシャ</t>
    </rPh>
    <phoneticPr fontId="1"/>
  </si>
  <si>
    <t>異動前雇用形態</t>
    <rPh sb="0" eb="2">
      <t>イドウ</t>
    </rPh>
    <rPh sb="2" eb="3">
      <t>マエ</t>
    </rPh>
    <rPh sb="3" eb="5">
      <t>コヨウ</t>
    </rPh>
    <rPh sb="5" eb="7">
      <t>ケイタイ</t>
    </rPh>
    <phoneticPr fontId="1"/>
  </si>
  <si>
    <t>異動・退職時
雇用形態</t>
    <rPh sb="0" eb="2">
      <t>イドウ</t>
    </rPh>
    <rPh sb="3" eb="5">
      <t>タイショク</t>
    </rPh>
    <rPh sb="5" eb="6">
      <t>ジ</t>
    </rPh>
    <rPh sb="7" eb="9">
      <t>コヨウ</t>
    </rPh>
    <rPh sb="9" eb="11">
      <t>ケイタイ</t>
    </rPh>
    <phoneticPr fontId="1"/>
  </si>
  <si>
    <t>異動後雇用形態
（予定を含む）</t>
    <rPh sb="0" eb="2">
      <t>イドウ</t>
    </rPh>
    <rPh sb="2" eb="3">
      <t>ゴ</t>
    </rPh>
    <rPh sb="3" eb="5">
      <t>コヨウ</t>
    </rPh>
    <rPh sb="5" eb="7">
      <t>ケイタイ</t>
    </rPh>
    <rPh sb="9" eb="11">
      <t>ヨテイ</t>
    </rPh>
    <rPh sb="12" eb="13">
      <t>フク</t>
    </rPh>
    <phoneticPr fontId="1"/>
  </si>
  <si>
    <t>入力日</t>
    <rPh sb="0" eb="3">
      <t>ニュウリョクビ</t>
    </rPh>
    <phoneticPr fontId="1"/>
  </si>
  <si>
    <t>更新日
（修正・削除等）</t>
    <rPh sb="0" eb="3">
      <t>コウシンビ</t>
    </rPh>
    <rPh sb="5" eb="7">
      <t>シュウセイ</t>
    </rPh>
    <rPh sb="8" eb="10">
      <t>サクジョ</t>
    </rPh>
    <rPh sb="10" eb="11">
      <t>トウ</t>
    </rPh>
    <phoneticPr fontId="1"/>
  </si>
  <si>
    <t>○/〇</t>
    <phoneticPr fontId="1"/>
  </si>
  <si>
    <r>
      <t xml:space="preserve">証等返納
</t>
    </r>
    <r>
      <rPr>
        <b/>
        <sz val="12"/>
        <color theme="1"/>
        <rFont val="BIZ UDPゴシック"/>
        <family val="3"/>
        <charset val="128"/>
      </rPr>
      <t>（※該当者のみ）</t>
    </r>
    <rPh sb="0" eb="1">
      <t>ショウ</t>
    </rPh>
    <rPh sb="1" eb="2">
      <t>トウ</t>
    </rPh>
    <rPh sb="2" eb="4">
      <t>ヘンノウ</t>
    </rPh>
    <phoneticPr fontId="1"/>
  </si>
  <si>
    <r>
      <t xml:space="preserve">（地共済処理欄）　
</t>
    </r>
    <r>
      <rPr>
        <b/>
        <sz val="11"/>
        <color theme="1"/>
        <rFont val="BIZ UDPゴシック"/>
        <family val="3"/>
        <charset val="128"/>
      </rPr>
      <t>※所属では記載しないでください。</t>
    </r>
    <phoneticPr fontId="1"/>
  </si>
  <si>
    <t>＊3号関係の書類提出要</t>
    <rPh sb="2" eb="3">
      <t>ゴウ</t>
    </rPh>
    <rPh sb="3" eb="5">
      <t>カンケイ</t>
    </rPh>
    <rPh sb="6" eb="8">
      <t>ショルイ</t>
    </rPh>
    <rPh sb="8" eb="10">
      <t>テイシュツ</t>
    </rPh>
    <rPh sb="10" eb="11">
      <t>ヨウ</t>
    </rPh>
    <phoneticPr fontId="1"/>
  </si>
  <si>
    <t>＊3号関係の書類提出要</t>
    <phoneticPr fontId="1"/>
  </si>
  <si>
    <r>
      <t xml:space="preserve">※加入要件を確認
</t>
    </r>
    <r>
      <rPr>
        <sz val="11"/>
        <color theme="1"/>
        <rFont val="BIZ UDPゴシック"/>
        <family val="3"/>
        <charset val="128"/>
      </rPr>
      <t>＊3号関係の書類提出要</t>
    </r>
    <phoneticPr fontId="1"/>
  </si>
  <si>
    <r>
      <t xml:space="preserve">※加入要件を確認
</t>
    </r>
    <r>
      <rPr>
        <sz val="11"/>
        <color theme="1"/>
        <rFont val="BIZ UDPゴシック"/>
        <family val="3"/>
        <charset val="128"/>
      </rPr>
      <t>＊3号関係の書類提出要</t>
    </r>
    <rPh sb="1" eb="5">
      <t>カニュウヨウケン</t>
    </rPh>
    <rPh sb="6" eb="8">
      <t>カクニン</t>
    </rPh>
    <phoneticPr fontId="1"/>
  </si>
  <si>
    <t>※加入要件を確認
※同一法人内の他センターで雇用される場合、
　 勤務期間を通算するか否かは事業主の判断による
＊3号関係の書類提出要</t>
    <rPh sb="10" eb="15">
      <t>ドウイツホウジンナイ</t>
    </rPh>
    <rPh sb="16" eb="17">
      <t>タ</t>
    </rPh>
    <rPh sb="22" eb="24">
      <t>コヨウ</t>
    </rPh>
    <rPh sb="27" eb="29">
      <t>バアイ</t>
    </rPh>
    <rPh sb="33" eb="37">
      <t>キンムキカン</t>
    </rPh>
    <rPh sb="38" eb="40">
      <t>ツウサン</t>
    </rPh>
    <rPh sb="43" eb="44">
      <t>イナ</t>
    </rPh>
    <rPh sb="46" eb="49">
      <t>ジギョウヌシ</t>
    </rPh>
    <rPh sb="50" eb="52">
      <t>ハンダン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</si>
</sst>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21"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4"/>
      <color theme="1"/>
      <name val="BIZ UDPゴシック"/>
      <family val="3"/>
      <charset val="128"/>
    </font>
    <font>
      <sz val="12"/>
      <color theme="1"/>
      <name val="BIZ UDPゴシック"/>
      <family val="3"/>
      <charset val="128"/>
    </font>
    <font>
      <u/>
      <sz val="11"/>
      <color theme="10"/>
      <name val="游ゴシック"/>
      <family val="2"/>
      <charset val="128"/>
      <scheme val="minor"/>
    </font>
    <font>
      <b/>
      <sz val="12"/>
      <color theme="0"/>
      <name val="BIZ UDPゴシック"/>
      <family val="3"/>
      <charset val="128"/>
    </font>
    <font>
      <b/>
      <sz val="14"/>
      <color theme="0"/>
      <name val="BIZ UDPゴシック"/>
      <family val="3"/>
      <charset val="128"/>
    </font>
    <font>
      <sz val="16"/>
      <color theme="1"/>
      <name val="BIZ UDPゴシック"/>
      <family val="3"/>
      <charset val="128"/>
    </font>
    <font>
      <u/>
      <sz val="16"/>
      <color theme="10"/>
      <name val="BIZ UDPゴシック"/>
      <family val="3"/>
      <charset val="128"/>
    </font>
    <font>
      <sz val="14"/>
      <name val="BIZ UDPゴシック"/>
      <family val="3"/>
      <charset val="128"/>
    </font>
    <font>
      <b/>
      <sz val="16"/>
      <color theme="0"/>
      <name val="BIZ UDPゴシック"/>
      <family val="3"/>
      <charset val="128"/>
    </font>
    <font>
      <sz val="11"/>
      <color theme="1"/>
      <name val="BIZ UDゴシック"/>
      <family val="3"/>
      <charset val="128"/>
    </font>
    <font>
      <b/>
      <sz val="14"/>
      <color theme="1"/>
      <name val="BIZ UDPゴシック"/>
      <family val="3"/>
      <charset val="128"/>
    </font>
    <font>
      <sz val="11"/>
      <color rgb="FFFF0000"/>
      <name val="BIZ UDPゴシック"/>
      <family val="3"/>
      <charset val="128"/>
    </font>
    <font>
      <sz val="14"/>
      <color rgb="FFFF0000"/>
      <name val="BIZ UDPゴシック"/>
      <family val="3"/>
      <charset val="128"/>
    </font>
    <font>
      <sz val="11"/>
      <color theme="1"/>
      <name val="游ゴシック"/>
      <family val="2"/>
      <charset val="128"/>
    </font>
    <font>
      <b/>
      <sz val="20"/>
      <color theme="1"/>
      <name val="BIZ UDPゴシック"/>
      <family val="3"/>
      <charset val="128"/>
    </font>
    <font>
      <u/>
      <sz val="11"/>
      <color theme="10"/>
      <name val="BIZ UDPゴシック"/>
      <family val="3"/>
      <charset val="128"/>
    </font>
    <font>
      <b/>
      <sz val="12"/>
      <color theme="1"/>
      <name val="BIZ UDPゴシック"/>
      <family val="3"/>
      <charset val="128"/>
    </font>
    <font>
      <b/>
      <sz val="11"/>
      <color theme="1"/>
      <name val="BIZ UDPゴシック"/>
      <family val="3"/>
      <charset val="128"/>
    </font>
  </fonts>
  <fills count="1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66"/>
        <bgColor indexed="64"/>
      </patternFill>
    </fill>
    <fill>
      <patternFill patternType="solid">
        <fgColor rgb="FFFFFF00"/>
        <bgColor indexed="64"/>
      </patternFill>
    </fill>
    <fill>
      <patternFill patternType="solid">
        <fgColor rgb="FFFFCC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CCECFF"/>
        <bgColor indexed="64"/>
      </patternFill>
    </fill>
    <fill>
      <patternFill patternType="solid">
        <fgColor theme="3" tint="0.79998168889431442"/>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theme="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theme="0"/>
      </left>
      <right style="medium">
        <color indexed="64"/>
      </right>
      <top style="thin">
        <color indexed="64"/>
      </top>
      <bottom/>
      <diagonal/>
    </border>
    <border>
      <left style="thin">
        <color theme="0"/>
      </left>
      <right style="medium">
        <color indexed="64"/>
      </right>
      <top/>
      <bottom style="thin">
        <color indexed="64"/>
      </bottom>
      <diagonal/>
    </border>
    <border>
      <left style="thin">
        <color theme="0"/>
      </left>
      <right/>
      <top/>
      <bottom style="thin">
        <color indexed="64"/>
      </bottom>
      <diagonal/>
    </border>
    <border>
      <left/>
      <right/>
      <top/>
      <bottom style="thin">
        <color indexed="64"/>
      </bottom>
      <diagonal/>
    </border>
    <border>
      <left style="thin">
        <color theme="0"/>
      </left>
      <right/>
      <top/>
      <bottom/>
      <diagonal/>
    </border>
    <border>
      <left style="thin">
        <color theme="0"/>
      </left>
      <right/>
      <top style="thin">
        <color indexed="64"/>
      </top>
      <bottom style="dashed">
        <color theme="0"/>
      </bottom>
      <diagonal/>
    </border>
    <border>
      <left/>
      <right/>
      <top style="thin">
        <color indexed="64"/>
      </top>
      <bottom style="dashed">
        <color theme="0"/>
      </bottom>
      <diagonal/>
    </border>
    <border>
      <left/>
      <right style="thin">
        <color theme="0"/>
      </right>
      <top style="thin">
        <color indexed="64"/>
      </top>
      <bottom style="dashed">
        <color theme="0"/>
      </bottom>
      <diagonal/>
    </border>
    <border>
      <left style="dashed">
        <color theme="1"/>
      </left>
      <right style="dashed">
        <color theme="1"/>
      </right>
      <top style="thin">
        <color indexed="64"/>
      </top>
      <bottom style="thin">
        <color indexed="64"/>
      </bottom>
      <diagonal/>
    </border>
    <border>
      <left style="medium">
        <color indexed="64"/>
      </left>
      <right style="thin">
        <color theme="0"/>
      </right>
      <top style="thin">
        <color indexed="64"/>
      </top>
      <bottom/>
      <diagonal/>
    </border>
    <border>
      <left style="dashed">
        <color theme="1"/>
      </left>
      <right style="dashed">
        <color theme="1"/>
      </right>
      <top/>
      <bottom style="medium">
        <color indexed="64"/>
      </bottom>
      <diagonal/>
    </border>
    <border>
      <left style="dashed">
        <color theme="1"/>
      </left>
      <right style="thin">
        <color theme="0"/>
      </right>
      <top style="dashed">
        <color theme="0"/>
      </top>
      <bottom style="medium">
        <color indexed="64"/>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dotted">
        <color auto="1"/>
      </left>
      <right/>
      <top/>
      <bottom style="double">
        <color auto="1"/>
      </bottom>
      <diagonal/>
    </border>
    <border>
      <left style="thin">
        <color auto="1"/>
      </left>
      <right style="thin">
        <color auto="1"/>
      </right>
      <top style="thin">
        <color auto="1"/>
      </top>
      <bottom style="double">
        <color auto="1"/>
      </bottom>
      <diagonal/>
    </border>
    <border>
      <left/>
      <right style="thin">
        <color auto="1"/>
      </right>
      <top/>
      <bottom style="double">
        <color auto="1"/>
      </bottom>
      <diagonal/>
    </border>
    <border>
      <left style="medium">
        <color auto="1"/>
      </left>
      <right style="thin">
        <color auto="1"/>
      </right>
      <top/>
      <bottom/>
      <diagonal/>
    </border>
    <border>
      <left style="dotted">
        <color auto="1"/>
      </left>
      <right/>
      <top style="thin">
        <color auto="1"/>
      </top>
      <bottom style="thin">
        <color auto="1"/>
      </bottom>
      <diagonal/>
    </border>
    <border>
      <left style="dashed">
        <color auto="1"/>
      </left>
      <right/>
      <top style="thin">
        <color auto="1"/>
      </top>
      <bottom style="thin">
        <color auto="1"/>
      </bottom>
      <diagonal/>
    </border>
    <border>
      <left style="dashed">
        <color auto="1"/>
      </left>
      <right/>
      <top/>
      <bottom/>
      <diagonal/>
    </border>
    <border>
      <left style="dashed">
        <color theme="1"/>
      </left>
      <right/>
      <top style="thin">
        <color indexed="64"/>
      </top>
      <bottom style="thin">
        <color indexed="64"/>
      </bottom>
      <diagonal/>
    </border>
    <border>
      <left style="dotted">
        <color auto="1"/>
      </left>
      <right/>
      <top style="thin">
        <color auto="1"/>
      </top>
      <bottom/>
      <diagonal/>
    </border>
    <border>
      <left style="dotted">
        <color auto="1"/>
      </left>
      <right style="thin">
        <color indexed="64"/>
      </right>
      <top style="thin">
        <color auto="1"/>
      </top>
      <bottom style="thin">
        <color auto="1"/>
      </bottom>
      <diagonal/>
    </border>
    <border>
      <left style="thin">
        <color indexed="64"/>
      </left>
      <right/>
      <top/>
      <bottom style="double">
        <color auto="1"/>
      </bottom>
      <diagonal/>
    </border>
    <border>
      <left/>
      <right style="medium">
        <color indexed="64"/>
      </right>
      <top style="thin">
        <color indexed="64"/>
      </top>
      <bottom style="thin">
        <color indexed="64"/>
      </bottom>
      <diagonal/>
    </border>
    <border>
      <left/>
      <right style="thin">
        <color auto="1"/>
      </right>
      <top style="thin">
        <color auto="1"/>
      </top>
      <bottom/>
      <diagonal/>
    </border>
    <border>
      <left style="dotted">
        <color indexed="64"/>
      </left>
      <right style="thin">
        <color indexed="64"/>
      </right>
      <top style="thin">
        <color auto="1"/>
      </top>
      <bottom/>
      <diagonal/>
    </border>
    <border>
      <left style="dotted">
        <color auto="1"/>
      </left>
      <right style="thin">
        <color indexed="64"/>
      </right>
      <top style="thin">
        <color indexed="64"/>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auto="1"/>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theme="0"/>
      </left>
      <right/>
      <top style="thin">
        <color indexed="64"/>
      </top>
      <bottom/>
      <diagonal/>
    </border>
    <border>
      <left style="thin">
        <color theme="0"/>
      </left>
      <right style="thin">
        <color theme="0"/>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diagonal/>
    </border>
    <border>
      <left/>
      <right style="medium">
        <color indexed="64"/>
      </right>
      <top style="thin">
        <color indexed="64"/>
      </top>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auto="1"/>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medium">
        <color indexed="64"/>
      </right>
      <top/>
      <bottom style="thin">
        <color indexed="64"/>
      </bottom>
      <diagonal/>
    </border>
    <border>
      <left/>
      <right style="medium">
        <color indexed="64"/>
      </right>
      <top/>
      <bottom style="thin">
        <color auto="1"/>
      </bottom>
      <diagonal/>
    </border>
    <border>
      <left style="dotted">
        <color indexed="64"/>
      </left>
      <right style="medium">
        <color indexed="64"/>
      </right>
      <top style="medium">
        <color indexed="64"/>
      </top>
      <bottom/>
      <diagonal/>
    </border>
    <border>
      <left style="thin">
        <color theme="0"/>
      </left>
      <right style="thin">
        <color theme="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16" fillId="0" borderId="0">
      <alignment vertical="center"/>
    </xf>
  </cellStyleXfs>
  <cellXfs count="292">
    <xf numFmtId="0" fontId="0" fillId="0" borderId="0" xfId="0">
      <alignment vertical="center"/>
    </xf>
    <xf numFmtId="0" fontId="2" fillId="0" borderId="0" xfId="0" applyFont="1">
      <alignment vertical="center"/>
    </xf>
    <xf numFmtId="0" fontId="2" fillId="0" borderId="0" xfId="0" applyFont="1" applyAlignment="1">
      <alignment horizontal="center" vertical="center" shrinkToFit="1"/>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shrinkToFit="1"/>
    </xf>
    <xf numFmtId="0" fontId="12" fillId="0" borderId="0" xfId="0" applyFont="1">
      <alignment vertical="center"/>
    </xf>
    <xf numFmtId="0" fontId="12" fillId="0" borderId="0" xfId="0" applyFont="1" applyAlignment="1">
      <alignment horizontal="center" vertical="center"/>
    </xf>
    <xf numFmtId="0" fontId="2" fillId="9" borderId="42" xfId="0" applyFont="1" applyFill="1" applyBorder="1" applyAlignment="1">
      <alignment horizontal="center" vertical="center"/>
    </xf>
    <xf numFmtId="0" fontId="2" fillId="10" borderId="42" xfId="0" applyFont="1" applyFill="1" applyBorder="1" applyAlignment="1">
      <alignment horizontal="center" vertical="center" wrapText="1"/>
    </xf>
    <xf numFmtId="0" fontId="2" fillId="10" borderId="42" xfId="0" applyFont="1" applyFill="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7" xfId="0" applyFont="1" applyBorder="1" applyAlignment="1">
      <alignment horizontal="center" vertical="center" shrinkToFit="1"/>
    </xf>
    <xf numFmtId="0" fontId="2" fillId="0" borderId="13" xfId="0" applyFont="1" applyBorder="1" applyAlignment="1">
      <alignment horizontal="center" vertical="center" wrapText="1"/>
    </xf>
    <xf numFmtId="0" fontId="2" fillId="0" borderId="1" xfId="0" applyFont="1" applyBorder="1" applyAlignment="1">
      <alignment vertical="center" wrapText="1"/>
    </xf>
    <xf numFmtId="0" fontId="2" fillId="11" borderId="1" xfId="0" applyFont="1" applyFill="1" applyBorder="1" applyAlignment="1">
      <alignment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47" xfId="0" applyFont="1" applyFill="1" applyBorder="1" applyAlignment="1">
      <alignment horizontal="center" vertical="center" shrinkToFit="1"/>
    </xf>
    <xf numFmtId="0" fontId="2" fillId="0" borderId="13" xfId="0" applyFont="1" applyBorder="1" applyAlignment="1">
      <alignment horizontal="center" vertical="center"/>
    </xf>
    <xf numFmtId="0" fontId="2" fillId="11" borderId="13" xfId="0" applyFont="1" applyFill="1" applyBorder="1" applyAlignment="1">
      <alignment horizontal="center" vertical="center"/>
    </xf>
    <xf numFmtId="0" fontId="2" fillId="11" borderId="1" xfId="0" applyFont="1" applyFill="1" applyBorder="1">
      <alignment vertical="center"/>
    </xf>
    <xf numFmtId="0" fontId="2" fillId="0" borderId="49" xfId="0" applyFont="1" applyBorder="1" applyAlignment="1">
      <alignment horizontal="center" vertical="center" shrinkToFit="1"/>
    </xf>
    <xf numFmtId="0" fontId="2" fillId="0" borderId="21" xfId="0" applyFont="1" applyBorder="1" applyAlignment="1">
      <alignment horizontal="center" vertical="center"/>
    </xf>
    <xf numFmtId="0" fontId="2" fillId="0" borderId="48" xfId="0" applyFont="1" applyBorder="1" applyAlignment="1">
      <alignment horizontal="center" vertical="center" shrinkToFit="1"/>
    </xf>
    <xf numFmtId="0" fontId="2" fillId="11" borderId="48" xfId="0" applyFont="1" applyFill="1" applyBorder="1" applyAlignment="1">
      <alignment horizontal="center" vertical="center" shrinkToFit="1"/>
    </xf>
    <xf numFmtId="0" fontId="2" fillId="0" borderId="52" xfId="0" quotePrefix="1" applyFont="1" applyBorder="1" applyAlignment="1">
      <alignment horizontal="center" vertical="center" shrinkToFit="1"/>
    </xf>
    <xf numFmtId="0" fontId="2" fillId="11" borderId="52" xfId="0" quotePrefix="1" applyFont="1" applyFill="1" applyBorder="1" applyAlignment="1">
      <alignment horizontal="center" vertical="center" shrinkToFit="1"/>
    </xf>
    <xf numFmtId="0" fontId="2" fillId="12" borderId="1" xfId="0" applyFont="1" applyFill="1" applyBorder="1" applyAlignment="1">
      <alignment horizontal="center" vertical="center" wrapText="1"/>
    </xf>
    <xf numFmtId="0" fontId="2" fillId="12" borderId="1" xfId="0" applyFont="1" applyFill="1" applyBorder="1" applyAlignment="1">
      <alignment vertical="center" wrapText="1"/>
    </xf>
    <xf numFmtId="0" fontId="2" fillId="12" borderId="1" xfId="0" applyFont="1" applyFill="1" applyBorder="1">
      <alignment vertical="center"/>
    </xf>
    <xf numFmtId="0" fontId="2" fillId="12" borderId="48" xfId="0" applyFont="1" applyFill="1" applyBorder="1" applyAlignment="1">
      <alignment horizontal="center" vertical="center" shrinkToFit="1"/>
    </xf>
    <xf numFmtId="0" fontId="2" fillId="12" borderId="52" xfId="0" quotePrefix="1" applyFont="1" applyFill="1" applyBorder="1" applyAlignment="1">
      <alignment horizontal="center" vertical="center" shrinkToFit="1"/>
    </xf>
    <xf numFmtId="0" fontId="2" fillId="12" borderId="13" xfId="0" applyFont="1" applyFill="1" applyBorder="1" applyAlignment="1">
      <alignment horizontal="center" vertical="center"/>
    </xf>
    <xf numFmtId="0" fontId="2" fillId="12" borderId="1" xfId="0" applyFont="1" applyFill="1" applyBorder="1" applyAlignment="1">
      <alignment horizontal="center" vertical="center"/>
    </xf>
    <xf numFmtId="0" fontId="2" fillId="10" borderId="44" xfId="0" applyFont="1" applyFill="1" applyBorder="1" applyAlignment="1">
      <alignment horizontal="center" vertical="center" wrapText="1"/>
    </xf>
    <xf numFmtId="0" fontId="2" fillId="0" borderId="52" xfId="0" quotePrefix="1" applyFont="1" applyBorder="1" applyAlignment="1">
      <alignment horizontal="center" vertical="center"/>
    </xf>
    <xf numFmtId="0" fontId="2" fillId="11" borderId="52" xfId="0" quotePrefix="1" applyFont="1" applyFill="1" applyBorder="1" applyAlignment="1">
      <alignment horizontal="center" vertical="center"/>
    </xf>
    <xf numFmtId="0" fontId="2" fillId="0" borderId="57" xfId="0" applyFont="1" applyBorder="1" applyAlignment="1">
      <alignment horizontal="center" vertical="center" shrinkToFit="1"/>
    </xf>
    <xf numFmtId="0" fontId="2" fillId="0" borderId="56" xfId="0" quotePrefix="1" applyFont="1" applyBorder="1" applyAlignment="1">
      <alignment horizontal="center" vertical="center" shrinkToFit="1"/>
    </xf>
    <xf numFmtId="0" fontId="2" fillId="0" borderId="55" xfId="0" applyFont="1" applyBorder="1" applyAlignment="1">
      <alignment horizontal="center" vertical="center" wrapText="1"/>
    </xf>
    <xf numFmtId="0" fontId="2" fillId="0" borderId="1" xfId="0" applyFont="1" applyFill="1" applyBorder="1" applyAlignment="1">
      <alignment vertical="center" wrapText="1"/>
    </xf>
    <xf numFmtId="0" fontId="2" fillId="0" borderId="48" xfId="0" applyFont="1" applyFill="1" applyBorder="1" applyAlignment="1">
      <alignment horizontal="center" vertical="center" shrinkToFit="1"/>
    </xf>
    <xf numFmtId="0" fontId="2" fillId="0" borderId="52" xfId="0" quotePrefix="1"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2" xfId="0" quotePrefix="1" applyFont="1" applyFill="1" applyBorder="1" applyAlignment="1">
      <alignment horizontal="center" vertical="center"/>
    </xf>
    <xf numFmtId="0" fontId="2" fillId="0" borderId="13" xfId="0" applyFont="1" applyFill="1" applyBorder="1" applyAlignment="1">
      <alignment horizontal="center" vertical="center"/>
    </xf>
    <xf numFmtId="0" fontId="2" fillId="12" borderId="52" xfId="0" quotePrefix="1" applyFont="1" applyFill="1" applyBorder="1" applyAlignment="1">
      <alignment horizontal="center" vertical="center"/>
    </xf>
    <xf numFmtId="0" fontId="2" fillId="12" borderId="47" xfId="0" applyFont="1" applyFill="1" applyBorder="1" applyAlignment="1">
      <alignment horizontal="center" vertical="center" shrinkToFit="1"/>
    </xf>
    <xf numFmtId="0" fontId="2" fillId="11" borderId="48" xfId="0" applyFont="1" applyFill="1" applyBorder="1" applyAlignment="1">
      <alignment horizontal="center" vertical="center" wrapText="1" shrinkToFit="1"/>
    </xf>
    <xf numFmtId="0" fontId="2" fillId="12" borderId="48" xfId="0" applyFont="1" applyFill="1" applyBorder="1" applyAlignment="1">
      <alignment horizontal="center" vertical="center" wrapText="1" shrinkToFit="1"/>
    </xf>
    <xf numFmtId="0" fontId="2" fillId="0" borderId="47" xfId="0" applyFont="1" applyBorder="1" applyAlignment="1">
      <alignment horizontal="center" vertical="center" wrapText="1" shrinkToFit="1"/>
    </xf>
    <xf numFmtId="0" fontId="2" fillId="11" borderId="47" xfId="0" applyFont="1" applyFill="1" applyBorder="1" applyAlignment="1">
      <alignment horizontal="center" vertical="center" wrapText="1" shrinkToFit="1"/>
    </xf>
    <xf numFmtId="0" fontId="2" fillId="12" borderId="47" xfId="0" applyFont="1" applyFill="1" applyBorder="1" applyAlignment="1">
      <alignment horizontal="center" vertical="center" wrapText="1" shrinkToFit="1"/>
    </xf>
    <xf numFmtId="0" fontId="2" fillId="11" borderId="56" xfId="0" quotePrefix="1" applyFont="1" applyFill="1" applyBorder="1" applyAlignment="1">
      <alignment horizontal="center" vertical="center"/>
    </xf>
    <xf numFmtId="0" fontId="2" fillId="11" borderId="20" xfId="0" applyFont="1" applyFill="1" applyBorder="1" applyAlignment="1">
      <alignment vertical="center" wrapText="1"/>
    </xf>
    <xf numFmtId="0" fontId="2" fillId="11" borderId="56" xfId="0" quotePrefix="1" applyFont="1" applyFill="1" applyBorder="1" applyAlignment="1">
      <alignment horizontal="center" vertical="center" shrinkToFit="1"/>
    </xf>
    <xf numFmtId="0" fontId="2" fillId="11" borderId="20" xfId="0" applyFont="1" applyFill="1" applyBorder="1" applyAlignment="1">
      <alignment horizontal="center" vertical="center" wrapText="1"/>
    </xf>
    <xf numFmtId="0" fontId="2" fillId="11" borderId="55" xfId="0" applyFont="1" applyFill="1" applyBorder="1" applyAlignment="1">
      <alignment horizontal="center" vertical="center"/>
    </xf>
    <xf numFmtId="56" fontId="2" fillId="11" borderId="52" xfId="0" quotePrefix="1" applyNumberFormat="1" applyFont="1" applyFill="1" applyBorder="1" applyAlignment="1">
      <alignment horizontal="center" vertical="center"/>
    </xf>
    <xf numFmtId="56" fontId="2" fillId="11" borderId="52" xfId="0" quotePrefix="1" applyNumberFormat="1" applyFont="1" applyFill="1" applyBorder="1" applyAlignment="1">
      <alignment horizontal="center" vertical="center" shrinkToFit="1"/>
    </xf>
    <xf numFmtId="56" fontId="2" fillId="0" borderId="22" xfId="0" applyNumberFormat="1"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3" xfId="0" quotePrefix="1" applyFont="1" applyBorder="1" applyAlignment="1">
      <alignment horizontal="center" vertical="center" shrinkToFit="1"/>
    </xf>
    <xf numFmtId="0" fontId="2" fillId="11" borderId="13" xfId="0" quotePrefix="1" applyFont="1" applyFill="1" applyBorder="1" applyAlignment="1">
      <alignment horizontal="center" vertical="center" shrinkToFit="1"/>
    </xf>
    <xf numFmtId="0" fontId="2" fillId="12" borderId="13" xfId="0" quotePrefix="1" applyFont="1" applyFill="1" applyBorder="1" applyAlignment="1">
      <alignment horizontal="center" vertical="center" shrinkToFit="1"/>
    </xf>
    <xf numFmtId="0" fontId="2" fillId="0" borderId="13" xfId="0" quotePrefix="1" applyFont="1" applyFill="1" applyBorder="1" applyAlignment="1">
      <alignment horizontal="center" vertical="center" shrinkToFit="1"/>
    </xf>
    <xf numFmtId="56" fontId="2" fillId="8" borderId="43" xfId="0" applyNumberFormat="1" applyFont="1" applyFill="1" applyBorder="1" applyAlignment="1">
      <alignment horizontal="center" vertical="center" shrinkToFit="1"/>
    </xf>
    <xf numFmtId="56" fontId="2" fillId="8" borderId="53" xfId="0" applyNumberFormat="1" applyFont="1" applyFill="1" applyBorder="1" applyAlignment="1">
      <alignment horizontal="center" vertical="center" shrinkToFit="1"/>
    </xf>
    <xf numFmtId="0" fontId="8" fillId="0" borderId="0" xfId="0" applyFont="1" applyFill="1" applyBorder="1" applyAlignment="1" applyProtection="1">
      <alignment horizontal="center" vertical="center"/>
      <protection locked="0"/>
    </xf>
    <xf numFmtId="0" fontId="2" fillId="0" borderId="47" xfId="0" applyFont="1" applyFill="1" applyBorder="1" applyAlignment="1">
      <alignment horizontal="center" vertical="center" shrinkToFit="1"/>
    </xf>
    <xf numFmtId="0" fontId="2" fillId="11" borderId="51" xfId="0" applyFont="1" applyFill="1" applyBorder="1" applyAlignment="1">
      <alignment horizontal="center" vertical="center" shrinkToFit="1"/>
    </xf>
    <xf numFmtId="0" fontId="2" fillId="0" borderId="1" xfId="0" applyFont="1" applyBorder="1" applyAlignment="1" applyProtection="1">
      <alignment shrinkToFit="1"/>
      <protection locked="0"/>
    </xf>
    <xf numFmtId="0" fontId="2" fillId="0" borderId="75" xfId="0" applyFont="1" applyBorder="1">
      <alignment vertical="center"/>
    </xf>
    <xf numFmtId="0" fontId="2" fillId="0" borderId="74" xfId="0" applyFont="1" applyBorder="1" applyAlignment="1">
      <alignment horizontal="center" vertical="center"/>
    </xf>
    <xf numFmtId="0" fontId="2" fillId="8" borderId="82" xfId="0" applyFont="1" applyFill="1" applyBorder="1" applyAlignment="1" applyProtection="1">
      <alignment horizontal="center" vertical="center" wrapText="1"/>
      <protection locked="0"/>
    </xf>
    <xf numFmtId="0" fontId="2" fillId="8" borderId="84" xfId="0" applyFont="1" applyFill="1" applyBorder="1" applyAlignment="1" applyProtection="1">
      <alignment horizontal="center" vertical="center" wrapText="1"/>
      <protection locked="0"/>
    </xf>
    <xf numFmtId="0" fontId="2" fillId="0" borderId="0" xfId="0" applyFont="1" applyProtection="1">
      <alignment vertical="center"/>
      <protection hidden="1"/>
    </xf>
    <xf numFmtId="0" fontId="2" fillId="12" borderId="15" xfId="0" applyFont="1" applyFill="1" applyBorder="1" applyAlignment="1" applyProtection="1">
      <alignment horizontal="center" vertical="center" wrapText="1"/>
      <protection hidden="1"/>
    </xf>
    <xf numFmtId="0" fontId="2" fillId="10" borderId="46" xfId="0" applyFont="1" applyFill="1" applyBorder="1" applyAlignment="1" applyProtection="1">
      <alignment horizontal="center" vertical="center" wrapText="1"/>
      <protection hidden="1"/>
    </xf>
    <xf numFmtId="0" fontId="2" fillId="10" borderId="37" xfId="0" applyFont="1" applyFill="1" applyBorder="1" applyAlignment="1" applyProtection="1">
      <alignment horizontal="center" vertical="center" wrapText="1"/>
      <protection hidden="1"/>
    </xf>
    <xf numFmtId="0" fontId="2" fillId="10" borderId="20" xfId="0" applyFont="1" applyFill="1" applyBorder="1" applyAlignment="1" applyProtection="1">
      <alignment horizontal="center" vertical="center" wrapText="1"/>
      <protection hidden="1"/>
    </xf>
    <xf numFmtId="0" fontId="2" fillId="10" borderId="61" xfId="0" applyFont="1" applyFill="1" applyBorder="1" applyAlignment="1" applyProtection="1">
      <alignment horizontal="center" vertical="center"/>
      <protection hidden="1"/>
    </xf>
    <xf numFmtId="0" fontId="4" fillId="0" borderId="81" xfId="0" applyFont="1" applyBorder="1" applyAlignment="1" applyProtection="1">
      <alignment horizontal="center" vertical="center"/>
      <protection hidden="1"/>
    </xf>
    <xf numFmtId="0" fontId="2" fillId="7" borderId="10" xfId="0" applyFont="1" applyFill="1" applyBorder="1" applyAlignment="1" applyProtection="1">
      <alignment horizontal="center" vertical="center"/>
      <protection hidden="1"/>
    </xf>
    <xf numFmtId="0" fontId="4" fillId="0" borderId="81" xfId="0" applyFont="1" applyFill="1" applyBorder="1" applyAlignment="1" applyProtection="1">
      <alignment horizontal="center" vertical="center"/>
      <protection hidden="1"/>
    </xf>
    <xf numFmtId="0" fontId="4" fillId="0" borderId="81" xfId="0" applyFont="1" applyBorder="1" applyAlignment="1" applyProtection="1">
      <alignment horizontal="center" vertical="center" wrapText="1"/>
      <protection hidden="1"/>
    </xf>
    <xf numFmtId="0" fontId="10" fillId="4" borderId="23" xfId="0" applyFont="1" applyFill="1" applyBorder="1" applyAlignment="1" applyProtection="1">
      <alignment horizontal="center" vertical="center" shrinkToFit="1"/>
      <protection hidden="1"/>
    </xf>
    <xf numFmtId="0" fontId="10" fillId="13" borderId="9" xfId="0" applyFont="1" applyFill="1" applyBorder="1" applyAlignment="1" applyProtection="1">
      <alignment horizontal="center" vertical="center" shrinkToFit="1"/>
      <protection hidden="1"/>
    </xf>
    <xf numFmtId="0" fontId="10" fillId="13" borderId="58" xfId="0" applyFont="1" applyFill="1" applyBorder="1" applyAlignment="1" applyProtection="1">
      <alignment horizontal="center" vertical="center" shrinkToFit="1"/>
      <protection hidden="1"/>
    </xf>
    <xf numFmtId="0" fontId="2" fillId="14" borderId="63" xfId="0" applyFont="1" applyFill="1" applyBorder="1" applyAlignment="1" applyProtection="1">
      <alignment horizontal="centerContinuous" vertical="center"/>
      <protection hidden="1"/>
    </xf>
    <xf numFmtId="0" fontId="2" fillId="14" borderId="64" xfId="0" applyFont="1" applyFill="1" applyBorder="1" applyAlignment="1" applyProtection="1">
      <alignment horizontal="centerContinuous" vertical="center"/>
      <protection hidden="1"/>
    </xf>
    <xf numFmtId="0" fontId="2" fillId="14" borderId="65" xfId="0" applyFont="1" applyFill="1" applyBorder="1" applyAlignment="1" applyProtection="1">
      <alignment horizontal="centerContinuous" vertical="center"/>
      <protection hidden="1"/>
    </xf>
    <xf numFmtId="0" fontId="2" fillId="5" borderId="85" xfId="0" applyFont="1" applyFill="1" applyBorder="1" applyAlignment="1" applyProtection="1">
      <alignment horizontal="center" vertical="center"/>
      <protection hidden="1"/>
    </xf>
    <xf numFmtId="0" fontId="2" fillId="12" borderId="15" xfId="0" applyFont="1" applyFill="1" applyBorder="1" applyAlignment="1" applyProtection="1">
      <alignment horizontal="center" vertical="center"/>
      <protection hidden="1"/>
    </xf>
    <xf numFmtId="0" fontId="2" fillId="5" borderId="88" xfId="0" applyFont="1" applyFill="1" applyBorder="1" applyAlignment="1" applyProtection="1">
      <alignment horizontal="center" vertical="center"/>
      <protection hidden="1"/>
    </xf>
    <xf numFmtId="0" fontId="2" fillId="9" borderId="17" xfId="0" applyFont="1" applyFill="1" applyBorder="1" applyAlignment="1" applyProtection="1">
      <alignment vertical="center"/>
      <protection hidden="1"/>
    </xf>
    <xf numFmtId="0" fontId="2" fillId="10" borderId="16" xfId="0" applyFont="1" applyFill="1" applyBorder="1" applyAlignment="1" applyProtection="1">
      <alignment horizontal="center" vertical="center" wrapText="1"/>
      <protection hidden="1"/>
    </xf>
    <xf numFmtId="0" fontId="2" fillId="10" borderId="38" xfId="0" applyFont="1" applyFill="1" applyBorder="1" applyAlignment="1" applyProtection="1">
      <alignment horizontal="center" vertical="center" wrapText="1"/>
      <protection hidden="1"/>
    </xf>
    <xf numFmtId="0" fontId="2" fillId="10" borderId="66" xfId="0" applyFont="1" applyFill="1" applyBorder="1" applyAlignment="1" applyProtection="1">
      <alignment horizontal="center" vertical="center"/>
      <protection hidden="1"/>
    </xf>
    <xf numFmtId="0" fontId="2" fillId="0" borderId="8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89" xfId="0" applyFont="1" applyBorder="1" applyAlignment="1" applyProtection="1">
      <alignment horizontal="center" vertical="center"/>
      <protection hidden="1"/>
    </xf>
    <xf numFmtId="0" fontId="2" fillId="0" borderId="7"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hidden="1"/>
    </xf>
    <xf numFmtId="0" fontId="2" fillId="0" borderId="7"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89"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0" borderId="86" xfId="0" applyFont="1" applyBorder="1" applyAlignment="1" applyProtection="1">
      <alignment horizontal="center" vertical="center" wrapText="1"/>
      <protection hidden="1"/>
    </xf>
    <xf numFmtId="0" fontId="2" fillId="0" borderId="90" xfId="0" applyFont="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4" fillId="0" borderId="77" xfId="0" applyFont="1" applyFill="1" applyBorder="1" applyAlignment="1" applyProtection="1">
      <alignment vertical="center"/>
      <protection hidden="1"/>
    </xf>
    <xf numFmtId="0" fontId="2" fillId="0" borderId="0" xfId="0" applyFont="1" applyAlignment="1" applyProtection="1">
      <alignment horizontal="center" vertical="center"/>
      <protection hidden="1"/>
    </xf>
    <xf numFmtId="0" fontId="2" fillId="0" borderId="9"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87"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vertical="center" wrapText="1"/>
      <protection hidden="1"/>
    </xf>
    <xf numFmtId="0" fontId="2" fillId="0" borderId="0" xfId="0" applyFont="1" applyAlignment="1" applyProtection="1">
      <alignment vertical="center"/>
      <protection hidden="1"/>
    </xf>
    <xf numFmtId="176" fontId="8" fillId="4" borderId="0" xfId="0" applyNumberFormat="1" applyFont="1" applyFill="1" applyAlignment="1" applyProtection="1">
      <alignment vertical="center" shrinkToFit="1"/>
      <protection locked="0"/>
    </xf>
    <xf numFmtId="0" fontId="8" fillId="7" borderId="0" xfId="0" applyFont="1" applyFill="1" applyAlignment="1" applyProtection="1">
      <alignment horizontal="right" vertical="center"/>
      <protection hidden="1"/>
    </xf>
    <xf numFmtId="0" fontId="3" fillId="7" borderId="13" xfId="0" applyFont="1" applyFill="1" applyBorder="1" applyAlignment="1" applyProtection="1">
      <alignment horizontal="center" shrinkToFit="1"/>
      <protection hidden="1"/>
    </xf>
    <xf numFmtId="0" fontId="2" fillId="0" borderId="21" xfId="0" applyFont="1" applyBorder="1">
      <alignment vertical="center"/>
    </xf>
    <xf numFmtId="0" fontId="8" fillId="7" borderId="15" xfId="0" applyFont="1" applyFill="1" applyBorder="1" applyAlignment="1" applyProtection="1">
      <alignment horizontal="center" vertical="center"/>
      <protection hidden="1"/>
    </xf>
    <xf numFmtId="0" fontId="16" fillId="0" borderId="0" xfId="2">
      <alignment vertical="center"/>
    </xf>
    <xf numFmtId="0" fontId="14" fillId="0" borderId="4" xfId="0" applyFont="1" applyBorder="1" applyAlignment="1" applyProtection="1">
      <alignment horizontal="center" wrapText="1" shrinkToFit="1"/>
      <protection hidden="1"/>
    </xf>
    <xf numFmtId="0" fontId="2" fillId="0" borderId="1" xfId="0" applyFont="1" applyFill="1" applyBorder="1" applyAlignment="1">
      <alignment horizontal="center" vertical="center" wrapText="1"/>
    </xf>
    <xf numFmtId="0" fontId="15" fillId="0" borderId="5" xfId="0" applyFont="1" applyFill="1" applyBorder="1" applyAlignment="1" applyProtection="1">
      <alignment horizontal="center" shrinkToFit="1"/>
      <protection hidden="1"/>
    </xf>
    <xf numFmtId="0" fontId="15" fillId="0" borderId="32" xfId="0" applyFont="1" applyFill="1" applyBorder="1" applyAlignment="1" applyProtection="1">
      <alignment horizontal="center" wrapText="1" shrinkToFit="1"/>
      <protection hidden="1"/>
    </xf>
    <xf numFmtId="58" fontId="15" fillId="0" borderId="50" xfId="0" applyNumberFormat="1" applyFont="1" applyFill="1" applyBorder="1" applyAlignment="1" applyProtection="1">
      <alignment horizontal="center" wrapText="1" shrinkToFit="1"/>
      <protection hidden="1"/>
    </xf>
    <xf numFmtId="0" fontId="3" fillId="0" borderId="5" xfId="0" applyFont="1" applyFill="1" applyBorder="1" applyAlignment="1" applyProtection="1">
      <alignment horizontal="center" shrinkToFit="1"/>
      <protection locked="0"/>
    </xf>
    <xf numFmtId="0" fontId="3" fillId="0" borderId="32" xfId="0" applyFont="1" applyFill="1" applyBorder="1" applyAlignment="1" applyProtection="1">
      <alignment horizontal="center" wrapText="1" shrinkToFit="1"/>
      <protection locked="0"/>
    </xf>
    <xf numFmtId="177" fontId="15" fillId="0" borderId="4" xfId="0" applyNumberFormat="1" applyFont="1" applyFill="1" applyBorder="1" applyAlignment="1" applyProtection="1">
      <alignment horizontal="center" shrinkToFit="1"/>
      <protection hidden="1"/>
    </xf>
    <xf numFmtId="58" fontId="15" fillId="0" borderId="60" xfId="0" applyNumberFormat="1" applyFont="1" applyFill="1" applyBorder="1" applyAlignment="1" applyProtection="1">
      <alignment horizontal="center" wrapText="1" shrinkToFit="1"/>
      <protection hidden="1"/>
    </xf>
    <xf numFmtId="177" fontId="15" fillId="0" borderId="5" xfId="0" applyNumberFormat="1" applyFont="1" applyFill="1" applyBorder="1" applyAlignment="1" applyProtection="1">
      <alignment horizontal="center" wrapText="1" shrinkToFit="1"/>
      <protection hidden="1"/>
    </xf>
    <xf numFmtId="177" fontId="15" fillId="0" borderId="54" xfId="0" applyNumberFormat="1" applyFont="1" applyFill="1" applyBorder="1" applyAlignment="1" applyProtection="1">
      <alignment horizontal="center" shrinkToFit="1"/>
      <protection hidden="1"/>
    </xf>
    <xf numFmtId="58" fontId="15" fillId="0" borderId="95" xfId="0" applyNumberFormat="1" applyFont="1" applyFill="1" applyBorder="1" applyAlignment="1" applyProtection="1">
      <alignment horizontal="center" wrapText="1" shrinkToFit="1"/>
      <protection hidden="1"/>
    </xf>
    <xf numFmtId="177" fontId="3" fillId="0" borderId="54" xfId="0" applyNumberFormat="1" applyFont="1" applyFill="1" applyBorder="1" applyAlignment="1" applyProtection="1">
      <alignment horizontal="center" shrinkToFit="1"/>
      <protection locked="0"/>
    </xf>
    <xf numFmtId="58" fontId="3" fillId="0" borderId="54" xfId="0" applyNumberFormat="1" applyFont="1" applyFill="1" applyBorder="1" applyAlignment="1" applyProtection="1">
      <alignment horizontal="center" wrapText="1" shrinkToFit="1"/>
      <protection locked="0"/>
    </xf>
    <xf numFmtId="0" fontId="15" fillId="0" borderId="7" xfId="0" applyFont="1" applyFill="1" applyBorder="1" applyAlignment="1" applyProtection="1">
      <alignment horizontal="center" shrinkToFit="1"/>
      <protection hidden="1"/>
    </xf>
    <xf numFmtId="0" fontId="3" fillId="0" borderId="7" xfId="0" applyFont="1" applyFill="1" applyBorder="1" applyAlignment="1" applyProtection="1">
      <alignment horizontal="center" shrinkToFit="1"/>
      <protection locked="0"/>
    </xf>
    <xf numFmtId="58" fontId="15" fillId="0" borderId="96" xfId="0" applyNumberFormat="1" applyFont="1" applyFill="1" applyBorder="1" applyAlignment="1" applyProtection="1">
      <alignment horizontal="center" shrinkToFit="1"/>
      <protection hidden="1"/>
    </xf>
    <xf numFmtId="58" fontId="15" fillId="0" borderId="69" xfId="0" applyNumberFormat="1" applyFont="1" applyFill="1" applyBorder="1" applyAlignment="1" applyProtection="1">
      <alignment horizontal="center" shrinkToFit="1"/>
      <protection hidden="1"/>
    </xf>
    <xf numFmtId="58" fontId="3" fillId="0" borderId="69" xfId="0" applyNumberFormat="1" applyFont="1" applyFill="1" applyBorder="1" applyAlignment="1" applyProtection="1">
      <alignment horizontal="center" shrinkToFit="1"/>
      <protection hidden="1"/>
    </xf>
    <xf numFmtId="56" fontId="15" fillId="0" borderId="72" xfId="0" applyNumberFormat="1" applyFont="1" applyFill="1" applyBorder="1" applyAlignment="1" applyProtection="1">
      <alignment horizontal="center" shrinkToFit="1"/>
      <protection hidden="1"/>
    </xf>
    <xf numFmtId="0" fontId="18" fillId="11" borderId="1" xfId="1" applyFont="1" applyFill="1" applyBorder="1">
      <alignment vertical="center"/>
    </xf>
    <xf numFmtId="0" fontId="18" fillId="12" borderId="1" xfId="1" applyFont="1" applyFill="1" applyBorder="1">
      <alignment vertical="center"/>
    </xf>
    <xf numFmtId="0" fontId="2" fillId="2" borderId="0" xfId="0" applyFont="1" applyFill="1" applyProtection="1">
      <alignment vertical="center"/>
      <protection hidden="1"/>
    </xf>
    <xf numFmtId="0" fontId="3" fillId="2" borderId="0" xfId="0" applyFont="1" applyFill="1" applyProtection="1">
      <alignment vertical="center"/>
      <protection hidden="1"/>
    </xf>
    <xf numFmtId="0" fontId="15" fillId="0" borderId="5" xfId="0" applyFont="1" applyBorder="1" applyAlignment="1" applyProtection="1">
      <alignment horizontal="center" wrapText="1" shrinkToFit="1"/>
      <protection hidden="1"/>
    </xf>
    <xf numFmtId="0" fontId="3" fillId="0" borderId="5" xfId="0" applyFont="1" applyBorder="1" applyAlignment="1" applyProtection="1">
      <alignment horizontal="center" shrinkToFit="1"/>
      <protection locked="0"/>
    </xf>
    <xf numFmtId="58" fontId="3" fillId="0" borderId="50" xfId="0" applyNumberFormat="1" applyFont="1" applyFill="1" applyBorder="1" applyAlignment="1" applyProtection="1">
      <alignment horizontal="center" wrapText="1" shrinkToFit="1"/>
      <protection locked="0"/>
    </xf>
    <xf numFmtId="177" fontId="3" fillId="0" borderId="5" xfId="0" applyNumberFormat="1" applyFont="1" applyFill="1" applyBorder="1" applyAlignment="1" applyProtection="1">
      <alignment horizontal="center" wrapText="1" shrinkToFit="1"/>
      <protection locked="0"/>
    </xf>
    <xf numFmtId="0" fontId="18" fillId="11" borderId="1" xfId="1" applyFont="1" applyFill="1" applyBorder="1" applyAlignment="1">
      <alignment vertical="center" wrapText="1"/>
    </xf>
    <xf numFmtId="0" fontId="18" fillId="12" borderId="1" xfId="1" applyFont="1" applyFill="1" applyBorder="1" applyAlignment="1">
      <alignment vertical="center" wrapText="1"/>
    </xf>
    <xf numFmtId="0" fontId="12" fillId="0" borderId="0" xfId="0" applyFont="1" applyAlignment="1" applyProtection="1">
      <alignment horizontal="center" vertical="center"/>
    </xf>
    <xf numFmtId="0" fontId="12" fillId="0" borderId="0" xfId="0" applyFont="1" applyProtection="1">
      <alignment vertical="center"/>
    </xf>
    <xf numFmtId="0" fontId="12" fillId="5" borderId="1" xfId="0" applyFont="1" applyFill="1" applyBorder="1" applyAlignment="1" applyProtection="1">
      <alignment horizontal="center" vertical="center"/>
    </xf>
    <xf numFmtId="0" fontId="12" fillId="12" borderId="1" xfId="0" applyFont="1" applyFill="1" applyBorder="1" applyAlignment="1" applyProtection="1">
      <alignment horizontal="center" vertical="center"/>
    </xf>
    <xf numFmtId="0" fontId="12" fillId="0" borderId="36" xfId="0" applyFont="1" applyBorder="1" applyAlignment="1" applyProtection="1">
      <alignment horizontal="center" vertical="center"/>
    </xf>
    <xf numFmtId="0" fontId="12" fillId="5" borderId="1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11" xfId="0" applyFont="1" applyBorder="1" applyAlignment="1" applyProtection="1">
      <alignment horizontal="center" vertical="center"/>
    </xf>
    <xf numFmtId="0" fontId="12" fillId="0" borderId="1" xfId="0" applyFont="1" applyBorder="1" applyAlignment="1" applyProtection="1">
      <alignment horizontal="center" vertical="center"/>
    </xf>
    <xf numFmtId="0" fontId="2" fillId="0" borderId="1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shrinkToFit="1"/>
      <protection locked="0"/>
    </xf>
    <xf numFmtId="176" fontId="2" fillId="0" borderId="0" xfId="0" applyNumberFormat="1" applyFont="1" applyAlignment="1" applyProtection="1">
      <alignment horizontal="center" vertical="center"/>
      <protection locked="0"/>
    </xf>
    <xf numFmtId="0" fontId="2" fillId="0" borderId="0" xfId="0" applyFont="1" applyProtection="1">
      <alignment vertical="center"/>
      <protection locked="0"/>
    </xf>
    <xf numFmtId="176" fontId="8" fillId="0" borderId="0" xfId="0" applyNumberFormat="1" applyFont="1" applyFill="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176" fontId="8" fillId="0" borderId="0" xfId="0" applyNumberFormat="1" applyFont="1" applyAlignment="1" applyProtection="1">
      <alignment horizontal="center" vertical="center"/>
      <protection locked="0"/>
    </xf>
    <xf numFmtId="0" fontId="8" fillId="2" borderId="0" xfId="0" applyFont="1" applyFill="1" applyAlignment="1" applyProtection="1">
      <alignment horizontal="left"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vertical="top" wrapText="1"/>
      <protection locked="0"/>
    </xf>
    <xf numFmtId="0" fontId="2" fillId="0" borderId="0" xfId="0" applyFont="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8" fillId="0" borderId="27" xfId="0" applyFont="1" applyBorder="1" applyProtection="1">
      <alignment vertical="center"/>
      <protection locked="0"/>
    </xf>
    <xf numFmtId="0" fontId="8" fillId="2" borderId="0" xfId="0" applyFont="1" applyFill="1" applyAlignment="1" applyProtection="1">
      <alignment horizontal="center" vertical="center" shrinkToFit="1"/>
      <protection locked="0"/>
    </xf>
    <xf numFmtId="0" fontId="9" fillId="2" borderId="0" xfId="1" applyFont="1" applyFill="1" applyBorder="1" applyAlignment="1" applyProtection="1">
      <alignment horizontal="right" vertical="top"/>
      <protection locked="0"/>
    </xf>
    <xf numFmtId="0" fontId="3" fillId="0" borderId="4" xfId="0" applyFont="1" applyBorder="1" applyAlignment="1" applyProtection="1">
      <alignment horizontal="center" shrinkToFit="1"/>
      <protection locked="0"/>
    </xf>
    <xf numFmtId="0" fontId="8" fillId="2" borderId="92" xfId="0" applyFont="1" applyFill="1" applyBorder="1" applyAlignment="1" applyProtection="1">
      <alignment horizontal="center" vertical="center"/>
      <protection hidden="1"/>
    </xf>
    <xf numFmtId="0" fontId="17" fillId="2" borderId="0" xfId="0" applyFont="1" applyFill="1" applyAlignment="1" applyProtection="1">
      <alignment horizontal="left" vertical="center"/>
      <protection hidden="1"/>
    </xf>
    <xf numFmtId="0" fontId="8" fillId="0" borderId="0" xfId="0" applyFont="1" applyAlignment="1" applyProtection="1">
      <alignment horizontal="center" vertical="center" shrinkToFit="1"/>
      <protection hidden="1"/>
    </xf>
    <xf numFmtId="0" fontId="8" fillId="0" borderId="0" xfId="0" applyFont="1" applyAlignment="1" applyProtection="1">
      <alignment horizontal="center" vertical="center"/>
      <protection hidden="1"/>
    </xf>
    <xf numFmtId="0" fontId="8" fillId="0" borderId="0" xfId="0" applyFont="1" applyProtection="1">
      <alignment vertical="center"/>
      <protection hidden="1"/>
    </xf>
    <xf numFmtId="0" fontId="8" fillId="2" borderId="0" xfId="0" applyFont="1" applyFill="1" applyAlignment="1" applyProtection="1">
      <alignment horizontal="left" vertical="center"/>
      <protection hidden="1"/>
    </xf>
    <xf numFmtId="0" fontId="8" fillId="2" borderId="0" xfId="0"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176" fontId="8" fillId="2" borderId="0" xfId="0" applyNumberFormat="1" applyFont="1" applyFill="1" applyAlignment="1" applyProtection="1">
      <alignment vertical="center" shrinkToFit="1"/>
      <protection hidden="1"/>
    </xf>
    <xf numFmtId="0" fontId="2" fillId="0" borderId="0" xfId="0" applyFont="1" applyBorder="1" applyAlignment="1" applyProtection="1">
      <alignment horizontal="center" vertical="center"/>
      <protection hidden="1"/>
    </xf>
    <xf numFmtId="0" fontId="13" fillId="2" borderId="98" xfId="0" applyFont="1" applyFill="1" applyBorder="1" applyAlignment="1" applyProtection="1">
      <alignment horizontal="center" vertical="center" wrapText="1"/>
      <protection hidden="1"/>
    </xf>
    <xf numFmtId="0" fontId="7" fillId="3" borderId="28" xfId="0" applyFont="1" applyFill="1" applyBorder="1" applyAlignment="1" applyProtection="1">
      <alignment horizontal="center" vertical="center" wrapText="1"/>
      <protection hidden="1"/>
    </xf>
    <xf numFmtId="0" fontId="7" fillId="3" borderId="34"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wrapText="1"/>
      <protection hidden="1"/>
    </xf>
    <xf numFmtId="0" fontId="13" fillId="7" borderId="35" xfId="0" applyFont="1" applyFill="1" applyBorder="1" applyAlignment="1" applyProtection="1">
      <alignment horizontal="center" vertical="center" wrapText="1"/>
      <protection hidden="1"/>
    </xf>
    <xf numFmtId="176" fontId="8" fillId="2" borderId="0" xfId="0" applyNumberFormat="1" applyFont="1" applyFill="1" applyAlignment="1" applyProtection="1">
      <alignment horizontal="left" vertical="center"/>
      <protection hidden="1"/>
    </xf>
    <xf numFmtId="0" fontId="13" fillId="2" borderId="99" xfId="0" applyFont="1" applyFill="1" applyBorder="1" applyAlignment="1" applyProtection="1">
      <alignment horizontal="center" vertical="center" wrapText="1"/>
      <protection hidden="1"/>
    </xf>
    <xf numFmtId="0" fontId="13" fillId="2" borderId="62" xfId="0" applyFont="1" applyFill="1" applyBorder="1" applyAlignment="1" applyProtection="1">
      <alignment horizontal="center" vertical="center" wrapText="1"/>
      <protection hidden="1"/>
    </xf>
    <xf numFmtId="0" fontId="13" fillId="2" borderId="100" xfId="0" applyFont="1" applyFill="1" applyBorder="1" applyAlignment="1" applyProtection="1">
      <alignment horizontal="center" vertical="center" wrapText="1"/>
      <protection hidden="1"/>
    </xf>
    <xf numFmtId="176" fontId="8" fillId="0" borderId="92" xfId="0" applyNumberFormat="1" applyFont="1" applyBorder="1" applyAlignment="1" applyProtection="1">
      <alignment horizontal="center" vertical="center" shrinkToFit="1"/>
      <protection hidden="1"/>
    </xf>
    <xf numFmtId="176" fontId="8" fillId="0" borderId="93" xfId="0" applyNumberFormat="1" applyFont="1" applyBorder="1" applyAlignment="1" applyProtection="1">
      <alignment horizontal="center" vertical="center" shrinkToFit="1"/>
      <protection hidden="1"/>
    </xf>
    <xf numFmtId="176" fontId="8" fillId="0" borderId="7" xfId="0" applyNumberFormat="1" applyFont="1" applyBorder="1" applyAlignment="1" applyProtection="1">
      <alignment horizontal="center" vertical="center" shrinkToFit="1"/>
      <protection hidden="1"/>
    </xf>
    <xf numFmtId="176" fontId="8" fillId="0" borderId="1" xfId="0" applyNumberFormat="1" applyFont="1" applyBorder="1" applyAlignment="1" applyProtection="1">
      <alignment horizontal="center" vertical="center" shrinkToFit="1"/>
      <protection hidden="1"/>
    </xf>
    <xf numFmtId="176" fontId="8" fillId="0" borderId="9" xfId="0" applyNumberFormat="1" applyFont="1" applyBorder="1" applyAlignment="1" applyProtection="1">
      <alignment horizontal="center" vertical="center" shrinkToFit="1"/>
      <protection hidden="1"/>
    </xf>
    <xf numFmtId="176" fontId="8" fillId="0" borderId="18" xfId="0" applyNumberFormat="1" applyFont="1" applyBorder="1" applyAlignment="1" applyProtection="1">
      <alignment horizontal="center" vertical="center" shrinkToFit="1"/>
      <protection hidden="1"/>
    </xf>
    <xf numFmtId="0" fontId="8" fillId="0" borderId="93"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76" fontId="13" fillId="6" borderId="11" xfId="0" applyNumberFormat="1" applyFont="1" applyFill="1" applyBorder="1" applyAlignment="1" applyProtection="1">
      <alignment horizontal="center" vertical="center"/>
      <protection hidden="1"/>
    </xf>
    <xf numFmtId="176" fontId="13" fillId="6" borderId="12" xfId="0" applyNumberFormat="1" applyFont="1" applyFill="1" applyBorder="1" applyAlignment="1" applyProtection="1">
      <alignment horizontal="center" vertical="center"/>
      <protection hidden="1"/>
    </xf>
    <xf numFmtId="176" fontId="13" fillId="6" borderId="13" xfId="0" applyNumberFormat="1" applyFont="1" applyFill="1" applyBorder="1" applyAlignment="1" applyProtection="1">
      <alignment horizontal="center" vertical="center"/>
      <protection hidden="1"/>
    </xf>
    <xf numFmtId="0" fontId="13" fillId="6" borderId="20" xfId="0" applyFont="1" applyFill="1" applyBorder="1" applyAlignment="1" applyProtection="1">
      <alignment horizontal="center" vertical="center"/>
      <protection hidden="1"/>
    </xf>
    <xf numFmtId="0" fontId="13" fillId="6" borderId="21"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shrinkToFit="1"/>
      <protection hidden="1"/>
    </xf>
    <xf numFmtId="0" fontId="7" fillId="3" borderId="3" xfId="0" applyFont="1" applyFill="1" applyBorder="1" applyAlignment="1" applyProtection="1">
      <alignment horizontal="center" vertical="center" shrinkToFit="1"/>
      <protection hidden="1"/>
    </xf>
    <xf numFmtId="176" fontId="7" fillId="3" borderId="24" xfId="0" applyNumberFormat="1" applyFont="1" applyFill="1" applyBorder="1" applyAlignment="1" applyProtection="1">
      <alignment horizontal="center" vertical="center" wrapText="1"/>
      <protection hidden="1"/>
    </xf>
    <xf numFmtId="176" fontId="7" fillId="3" borderId="25" xfId="0" applyNumberFormat="1" applyFont="1" applyFill="1" applyBorder="1" applyAlignment="1" applyProtection="1">
      <alignment horizontal="center" vertical="center"/>
      <protection hidden="1"/>
    </xf>
    <xf numFmtId="0" fontId="7" fillId="3" borderId="67" xfId="0" applyFont="1" applyFill="1" applyBorder="1" applyAlignment="1" applyProtection="1">
      <alignment horizontal="center" vertical="center" wrapText="1"/>
      <protection hidden="1"/>
    </xf>
    <xf numFmtId="0" fontId="7" fillId="3" borderId="26" xfId="0" applyFont="1" applyFill="1" applyBorder="1" applyAlignment="1" applyProtection="1">
      <alignment horizontal="center" vertical="center" wrapText="1"/>
      <protection hidden="1"/>
    </xf>
    <xf numFmtId="0" fontId="13" fillId="7" borderId="2" xfId="0" applyFont="1" applyFill="1" applyBorder="1" applyAlignment="1" applyProtection="1">
      <alignment horizontal="center" vertical="center" wrapText="1"/>
      <protection hidden="1"/>
    </xf>
    <xf numFmtId="0" fontId="13" fillId="7" borderId="68" xfId="0" applyFont="1" applyFill="1" applyBorder="1" applyAlignment="1" applyProtection="1">
      <alignment horizontal="center" vertical="center" wrapText="1"/>
      <protection hidden="1"/>
    </xf>
    <xf numFmtId="176" fontId="13" fillId="5" borderId="19" xfId="0" applyNumberFormat="1" applyFont="1" applyFill="1" applyBorder="1" applyAlignment="1" applyProtection="1">
      <alignment horizontal="center" vertical="center" wrapText="1"/>
      <protection hidden="1"/>
    </xf>
    <xf numFmtId="176" fontId="13" fillId="5" borderId="73" xfId="0" applyNumberFormat="1" applyFont="1" applyFill="1" applyBorder="1" applyAlignment="1" applyProtection="1">
      <alignment horizontal="center" vertical="center"/>
      <protection hidden="1"/>
    </xf>
    <xf numFmtId="0" fontId="13" fillId="6" borderId="20" xfId="0" applyFont="1" applyFill="1" applyBorder="1" applyAlignment="1" applyProtection="1">
      <alignment horizontal="center" vertical="center" wrapText="1"/>
      <protection hidden="1"/>
    </xf>
    <xf numFmtId="0" fontId="13" fillId="6" borderId="21" xfId="0" applyFont="1" applyFill="1" applyBorder="1" applyAlignment="1" applyProtection="1">
      <alignment horizontal="center" vertical="center" wrapText="1"/>
      <protection hidden="1"/>
    </xf>
    <xf numFmtId="176" fontId="8" fillId="4" borderId="27" xfId="0" applyNumberFormat="1" applyFont="1" applyFill="1" applyBorder="1" applyAlignment="1" applyProtection="1">
      <alignment horizontal="center" vertical="center"/>
      <protection locked="0"/>
    </xf>
    <xf numFmtId="0" fontId="7" fillId="3" borderId="33"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protection hidden="1"/>
    </xf>
    <xf numFmtId="0" fontId="11" fillId="3" borderId="29" xfId="0" applyFont="1" applyFill="1" applyBorder="1" applyAlignment="1" applyProtection="1">
      <alignment horizontal="center" vertical="center" shrinkToFit="1"/>
      <protection hidden="1"/>
    </xf>
    <xf numFmtId="0" fontId="11" fillId="3" borderId="30" xfId="0" applyFont="1" applyFill="1" applyBorder="1" applyAlignment="1" applyProtection="1">
      <alignment horizontal="center" vertical="center" shrinkToFit="1"/>
      <protection hidden="1"/>
    </xf>
    <xf numFmtId="0" fontId="11" fillId="3" borderId="31" xfId="0" applyFont="1" applyFill="1" applyBorder="1" applyAlignment="1" applyProtection="1">
      <alignment horizontal="center" vertical="center" shrinkToFit="1"/>
      <protection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shrinkToFit="1"/>
      <protection hidden="1"/>
    </xf>
    <xf numFmtId="0" fontId="7" fillId="3" borderId="26" xfId="0" applyFont="1" applyFill="1" applyBorder="1" applyAlignment="1" applyProtection="1">
      <alignment horizontal="center" vertical="center" shrinkToFit="1"/>
      <protection hidden="1"/>
    </xf>
    <xf numFmtId="0" fontId="7" fillId="3" borderId="2" xfId="0" applyFont="1" applyFill="1" applyBorder="1" applyAlignment="1" applyProtection="1">
      <alignment horizontal="center" vertical="center" wrapText="1"/>
      <protection hidden="1"/>
    </xf>
    <xf numFmtId="0" fontId="7" fillId="3" borderId="68" xfId="0" applyFont="1" applyFill="1" applyBorder="1" applyAlignment="1" applyProtection="1">
      <alignment horizontal="center" vertical="center" wrapText="1"/>
      <protection hidden="1"/>
    </xf>
    <xf numFmtId="0" fontId="7" fillId="3" borderId="97" xfId="0" applyFont="1" applyFill="1" applyBorder="1" applyAlignment="1" applyProtection="1">
      <alignment horizontal="center" vertical="center" wrapText="1"/>
      <protection hidden="1"/>
    </xf>
    <xf numFmtId="0" fontId="2" fillId="9" borderId="59" xfId="0" applyFont="1" applyFill="1" applyBorder="1" applyAlignment="1" applyProtection="1">
      <alignment horizontal="center" vertical="center"/>
      <protection hidden="1"/>
    </xf>
    <xf numFmtId="0" fontId="2" fillId="9" borderId="39" xfId="0" applyFont="1" applyFill="1" applyBorder="1" applyAlignment="1" applyProtection="1">
      <alignment horizontal="center" vertical="center"/>
      <protection hidden="1"/>
    </xf>
    <xf numFmtId="0" fontId="2" fillId="9" borderId="60" xfId="0" applyFont="1" applyFill="1" applyBorder="1" applyAlignment="1" applyProtection="1">
      <alignment horizontal="center" vertical="center"/>
      <protection hidden="1"/>
    </xf>
    <xf numFmtId="0" fontId="2" fillId="5" borderId="79" xfId="0" applyFont="1" applyFill="1" applyBorder="1" applyAlignment="1" applyProtection="1">
      <alignment horizontal="center" vertical="center"/>
      <protection hidden="1"/>
    </xf>
    <xf numFmtId="0" fontId="2" fillId="5" borderId="80" xfId="0" applyFont="1" applyFill="1" applyBorder="1" applyAlignment="1" applyProtection="1">
      <alignment horizontal="center" vertical="center"/>
      <protection hidden="1"/>
    </xf>
    <xf numFmtId="0" fontId="2" fillId="5" borderId="83" xfId="0" applyFont="1" applyFill="1" applyBorder="1" applyAlignment="1" applyProtection="1">
      <alignment horizontal="center" vertical="center"/>
      <protection hidden="1"/>
    </xf>
    <xf numFmtId="0" fontId="4" fillId="0" borderId="76" xfId="0" applyFont="1" applyBorder="1" applyAlignment="1" applyProtection="1">
      <alignment horizontal="center" vertical="center"/>
      <protection hidden="1"/>
    </xf>
    <xf numFmtId="0" fontId="4" fillId="0" borderId="77" xfId="0" applyFont="1" applyBorder="1" applyAlignment="1" applyProtection="1">
      <alignment horizontal="center" vertical="center"/>
      <protection hidden="1"/>
    </xf>
    <xf numFmtId="0" fontId="4" fillId="0" borderId="78" xfId="0" applyFont="1" applyBorder="1" applyAlignment="1" applyProtection="1">
      <alignment horizontal="center" vertical="center"/>
      <protection hidden="1"/>
    </xf>
    <xf numFmtId="0" fontId="4" fillId="0" borderId="76" xfId="0" applyFont="1" applyFill="1" applyBorder="1" applyAlignment="1" applyProtection="1">
      <alignment horizontal="center" vertical="center"/>
      <protection hidden="1"/>
    </xf>
    <xf numFmtId="0" fontId="4" fillId="0" borderId="77" xfId="0" applyFont="1" applyFill="1" applyBorder="1" applyAlignment="1" applyProtection="1">
      <alignment horizontal="center" vertical="center"/>
      <protection hidden="1"/>
    </xf>
    <xf numFmtId="0" fontId="4" fillId="0" borderId="78" xfId="0" applyFont="1" applyFill="1" applyBorder="1" applyAlignment="1" applyProtection="1">
      <alignment horizontal="center" vertical="center"/>
      <protection hidden="1"/>
    </xf>
    <xf numFmtId="0" fontId="3" fillId="2" borderId="0" xfId="0" applyFont="1" applyFill="1" applyAlignment="1" applyProtection="1">
      <alignment horizontal="left" vertical="center" wrapText="1"/>
      <protection hidden="1"/>
    </xf>
    <xf numFmtId="0" fontId="2" fillId="9" borderId="17" xfId="0" applyFont="1" applyFill="1" applyBorder="1" applyAlignment="1" applyProtection="1">
      <alignment horizontal="center" vertical="center" wrapText="1"/>
      <protection hidden="1"/>
    </xf>
    <xf numFmtId="0" fontId="2" fillId="9" borderId="62" xfId="0" applyFont="1" applyFill="1" applyBorder="1" applyAlignment="1" applyProtection="1">
      <alignment horizontal="center" vertical="center"/>
      <protection hidden="1"/>
    </xf>
    <xf numFmtId="0" fontId="2" fillId="0" borderId="91" xfId="0" applyFont="1" applyBorder="1" applyAlignment="1">
      <alignment horizontal="center" vertical="center"/>
    </xf>
    <xf numFmtId="0" fontId="2" fillId="0" borderId="53"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9" borderId="14" xfId="0" applyFont="1" applyFill="1" applyBorder="1" applyAlignment="1">
      <alignment horizontal="center" vertical="center"/>
    </xf>
    <xf numFmtId="0" fontId="2" fillId="9" borderId="39" xfId="0" applyFont="1" applyFill="1" applyBorder="1" applyAlignment="1">
      <alignment horizontal="center" vertical="center"/>
    </xf>
    <xf numFmtId="0" fontId="2" fillId="9" borderId="40"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4" xfId="0" applyFont="1" applyBorder="1" applyAlignment="1">
      <alignment horizontal="center" vertical="center"/>
    </xf>
    <xf numFmtId="0" fontId="2" fillId="0" borderId="40" xfId="0" applyFont="1" applyBorder="1" applyAlignment="1">
      <alignment horizontal="center" vertical="center"/>
    </xf>
    <xf numFmtId="56" fontId="2" fillId="8" borderId="38" xfId="0" applyNumberFormat="1" applyFont="1" applyFill="1" applyBorder="1" applyAlignment="1">
      <alignment horizontal="center" vertical="center" shrinkToFit="1"/>
    </xf>
    <xf numFmtId="56" fontId="2" fillId="8" borderId="42" xfId="0" applyNumberFormat="1" applyFont="1" applyFill="1" applyBorder="1" applyAlignment="1">
      <alignment horizontal="center" vertical="center" shrinkToFit="1"/>
    </xf>
    <xf numFmtId="56" fontId="2" fillId="0" borderId="1" xfId="0" applyNumberFormat="1" applyFont="1" applyBorder="1" applyAlignment="1">
      <alignment horizontal="center" vertical="center" shrinkToFit="1"/>
    </xf>
    <xf numFmtId="0" fontId="8" fillId="2" borderId="19" xfId="0" applyFont="1" applyFill="1" applyBorder="1" applyAlignment="1" applyProtection="1">
      <alignment horizontal="center" vertical="center"/>
      <protection hidden="1"/>
    </xf>
    <xf numFmtId="0" fontId="8" fillId="7" borderId="101" xfId="0" applyFont="1" applyFill="1" applyBorder="1" applyAlignment="1" applyProtection="1">
      <alignment horizontal="center" vertical="center"/>
      <protection hidden="1"/>
    </xf>
    <xf numFmtId="0" fontId="8" fillId="0" borderId="76" xfId="0" applyFont="1" applyFill="1" applyBorder="1" applyAlignment="1" applyProtection="1">
      <alignment horizontal="center" vertical="center"/>
      <protection hidden="1"/>
    </xf>
    <xf numFmtId="0" fontId="8" fillId="0" borderId="102" xfId="0" applyFont="1" applyFill="1" applyBorder="1" applyAlignment="1" applyProtection="1">
      <alignment horizontal="center" vertical="center"/>
      <protection hidden="1"/>
    </xf>
    <xf numFmtId="56" fontId="3" fillId="0" borderId="72" xfId="0" applyNumberFormat="1" applyFont="1" applyFill="1" applyBorder="1" applyAlignment="1" applyProtection="1">
      <alignment horizontal="center" shrinkToFit="1"/>
      <protection hidden="1"/>
    </xf>
    <xf numFmtId="0" fontId="3" fillId="0" borderId="50" xfId="0" applyFont="1" applyFill="1" applyBorder="1" applyAlignment="1" applyProtection="1">
      <alignment horizontal="center" wrapText="1" shrinkToFit="1"/>
      <protection locked="0"/>
    </xf>
    <xf numFmtId="58" fontId="3" fillId="0" borderId="94" xfId="0" applyNumberFormat="1" applyFont="1" applyFill="1" applyBorder="1" applyAlignment="1" applyProtection="1">
      <alignment horizontal="center" shrinkToFit="1"/>
      <protection hidden="1"/>
    </xf>
    <xf numFmtId="58" fontId="3" fillId="0" borderId="70" xfId="0" applyNumberFormat="1" applyFont="1" applyFill="1" applyBorder="1" applyAlignment="1" applyProtection="1">
      <alignment horizontal="center" shrinkToFit="1"/>
      <protection hidden="1"/>
    </xf>
    <xf numFmtId="177" fontId="3" fillId="0" borderId="4" xfId="0" applyNumberFormat="1" applyFont="1" applyFill="1" applyBorder="1" applyAlignment="1" applyProtection="1">
      <alignment horizontal="center" shrinkToFit="1"/>
      <protection locked="0"/>
    </xf>
    <xf numFmtId="58" fontId="3" fillId="0" borderId="71" xfId="0" applyNumberFormat="1" applyFont="1" applyFill="1" applyBorder="1" applyAlignment="1" applyProtection="1">
      <alignment horizontal="center" wrapText="1" shrinkToFit="1"/>
      <protection locked="0"/>
    </xf>
    <xf numFmtId="0" fontId="3" fillId="0" borderId="9" xfId="0" applyFont="1" applyFill="1" applyBorder="1" applyAlignment="1" applyProtection="1">
      <alignment horizontal="center" shrinkToFit="1"/>
      <protection locked="0"/>
    </xf>
  </cellXfs>
  <cellStyles count="3">
    <cellStyle name="ハイパーリンク" xfId="1" builtinId="8"/>
    <cellStyle name="標準" xfId="0" builtinId="0"/>
    <cellStyle name="標準 2" xfId="2" xr:uid="{EE0C019E-C582-4655-AEB6-5516B820BC1B}"/>
  </cellStyles>
  <dxfs count="11">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4" tint="0.59996337778862885"/>
        </patternFill>
      </fill>
    </dxf>
    <dxf>
      <fill>
        <patternFill>
          <bgColor rgb="FFFFFF66"/>
        </patternFill>
      </fill>
    </dxf>
    <dxf>
      <fill>
        <patternFill>
          <bgColor rgb="FFFFFF66"/>
        </patternFill>
      </fill>
    </dxf>
    <dxf>
      <fill>
        <patternFill>
          <bgColor rgb="FFFFFF66"/>
        </patternFill>
      </fill>
    </dxf>
    <dxf>
      <fill>
        <patternFill>
          <bgColor rgb="FFFF0000"/>
        </patternFill>
      </fill>
    </dxf>
  </dxfs>
  <tableStyles count="0" defaultTableStyle="TableStyleMedium2" defaultPivotStyle="PivotStyleLight16"/>
  <colors>
    <mruColors>
      <color rgb="FFFFFF66"/>
      <color rgb="FFCCECFF"/>
      <color rgb="FFFF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2209489</xdr:colOff>
      <xdr:row>0</xdr:row>
      <xdr:rowOff>251888</xdr:rowOff>
    </xdr:from>
    <xdr:to>
      <xdr:col>10</xdr:col>
      <xdr:colOff>2595900</xdr:colOff>
      <xdr:row>10</xdr:row>
      <xdr:rowOff>255964</xdr:rowOff>
    </xdr:to>
    <xdr:sp macro="" textlink="">
      <xdr:nvSpPr>
        <xdr:cNvPr id="2" name="正方形/長方形 1">
          <a:extLst>
            <a:ext uri="{FF2B5EF4-FFF2-40B4-BE49-F238E27FC236}">
              <a16:creationId xmlns:a16="http://schemas.microsoft.com/office/drawing/2014/main" id="{4DCE8A01-1BD0-4096-BC37-21265A6FC312}"/>
            </a:ext>
          </a:extLst>
        </xdr:cNvPr>
        <xdr:cNvSpPr/>
      </xdr:nvSpPr>
      <xdr:spPr>
        <a:xfrm>
          <a:off x="10833944" y="251888"/>
          <a:ext cx="8577911" cy="3831394"/>
        </a:xfrm>
        <a:prstGeom prst="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0" i="0" u="sng" strike="noStrike">
              <a:solidFill>
                <a:schemeClr val="tx1"/>
              </a:solidFill>
              <a:effectLst/>
              <a:latin typeface="BIZ UDPゴシック" panose="020B0400000000000000" pitchFamily="50" charset="-128"/>
              <a:ea typeface="BIZ UDPゴシック" panose="020B0400000000000000" pitchFamily="50" charset="-128"/>
              <a:cs typeface="+mn-cs"/>
            </a:rPr>
            <a:t>【</a:t>
          </a:r>
          <a:r>
            <a:rPr kumimoji="1" lang="ja-JP" altLang="en-US" sz="1400" b="0" i="0" u="sng" strike="noStrike">
              <a:solidFill>
                <a:schemeClr val="tx1"/>
              </a:solidFill>
              <a:effectLst/>
              <a:latin typeface="BIZ UDPゴシック" panose="020B0400000000000000" pitchFamily="50" charset="-128"/>
              <a:ea typeface="BIZ UDPゴシック" panose="020B0400000000000000" pitchFamily="50" charset="-128"/>
              <a:cs typeface="+mn-cs"/>
            </a:rPr>
            <a:t>異動報告書の提出が必要なケース</a:t>
          </a:r>
          <a:r>
            <a:rPr kumimoji="1" lang="en-US" altLang="ja-JP" sz="1400" b="0" i="0" u="sng" strike="noStrike">
              <a:solidFill>
                <a:schemeClr val="tx1"/>
              </a:solidFill>
              <a:effectLst/>
              <a:latin typeface="BIZ UDPゴシック" panose="020B0400000000000000" pitchFamily="50" charset="-128"/>
              <a:ea typeface="BIZ UDPゴシック" panose="020B0400000000000000" pitchFamily="50" charset="-128"/>
              <a:cs typeface="+mn-cs"/>
            </a:rPr>
            <a:t>】</a:t>
          </a:r>
        </a:p>
        <a:p>
          <a:pPr algn="l"/>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１．地共済の資格が喪失または変更（種別変更）となるとき</a:t>
          </a:r>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400">
              <a:solidFill>
                <a:schemeClr val="tx1"/>
              </a:solidFill>
              <a:latin typeface="BIZ UDPゴシック" panose="020B0400000000000000" pitchFamily="50" charset="-128"/>
              <a:ea typeface="BIZ UDPゴシック" panose="020B0400000000000000" pitchFamily="50" charset="-128"/>
            </a:rPr>
            <a:t> </a:t>
          </a:r>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退職するとき</a:t>
          </a:r>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400">
              <a:solidFill>
                <a:schemeClr val="tx1"/>
              </a:solidFill>
              <a:latin typeface="BIZ UDPゴシック" panose="020B0400000000000000" pitchFamily="50" charset="-128"/>
              <a:ea typeface="BIZ UDPゴシック" panose="020B0400000000000000" pitchFamily="50" charset="-128"/>
            </a:rPr>
            <a:t> </a:t>
          </a:r>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雇用条件等の変更により共済組合の加入要件を満たさなくなるとき</a:t>
          </a:r>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400">
              <a:solidFill>
                <a:schemeClr val="tx1"/>
              </a:solidFill>
              <a:latin typeface="BIZ UDPゴシック" panose="020B0400000000000000" pitchFamily="50" charset="-128"/>
              <a:ea typeface="BIZ UDPゴシック" panose="020B0400000000000000" pitchFamily="50" charset="-128"/>
            </a:rPr>
            <a:t> </a:t>
          </a:r>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組合員種別が変わるとき （一般組合員⇔短期組合員）</a:t>
          </a:r>
          <a:r>
            <a:rPr lang="ja-JP" altLang="en-US" sz="1400">
              <a:solidFill>
                <a:schemeClr val="tx1"/>
              </a:solidFill>
              <a:latin typeface="BIZ UDPゴシック" panose="020B0400000000000000" pitchFamily="50" charset="-128"/>
              <a:ea typeface="BIZ UDPゴシック" panose="020B0400000000000000" pitchFamily="50" charset="-128"/>
            </a:rPr>
            <a:t> </a:t>
          </a:r>
          <a:endParaRPr lang="en-US" altLang="ja-JP" sz="1400">
            <a:solidFill>
              <a:schemeClr val="tx1"/>
            </a:solidFill>
            <a:latin typeface="BIZ UDPゴシック" panose="020B0400000000000000" pitchFamily="50" charset="-128"/>
            <a:ea typeface="BIZ UDPゴシック" panose="020B0400000000000000" pitchFamily="50" charset="-128"/>
          </a:endParaRPr>
        </a:p>
        <a:p>
          <a:pPr algn="l"/>
          <a:r>
            <a:rPr lang="ja-JP" altLang="en-US" sz="1400">
              <a:solidFill>
                <a:schemeClr val="tx1"/>
              </a:solidFill>
              <a:latin typeface="BIZ UDPゴシック" panose="020B0400000000000000" pitchFamily="50" charset="-128"/>
              <a:ea typeface="BIZ UDPゴシック" panose="020B0400000000000000" pitchFamily="50" charset="-128"/>
            </a:rPr>
            <a:t>　　</a:t>
          </a:r>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　（例）常勤職員⇒再雇用短時間職員又は非常勤職員になる場合、</a:t>
          </a:r>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　　　　　　非常勤職員⇒常勤職員になる場合等</a:t>
          </a:r>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２．所属所が変更になるとき（地共済の資格は継続）</a:t>
          </a:r>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400" b="0" i="0" u="none" strike="noStrike" baseline="0">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400">
              <a:solidFill>
                <a:schemeClr val="tx1"/>
              </a:solidFill>
              <a:latin typeface="BIZ UDPゴシック" panose="020B0400000000000000" pitchFamily="50" charset="-128"/>
              <a:ea typeface="BIZ UDPゴシック" panose="020B0400000000000000" pitchFamily="50" charset="-128"/>
            </a:rPr>
            <a:t> </a:t>
          </a:r>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400">
              <a:solidFill>
                <a:schemeClr val="tx1"/>
              </a:solidFill>
              <a:latin typeface="BIZ UDPゴシック" panose="020B0400000000000000" pitchFamily="50" charset="-128"/>
              <a:ea typeface="BIZ UDPゴシック" panose="020B0400000000000000" pitchFamily="50" charset="-128"/>
            </a:rPr>
            <a:t> </a:t>
          </a:r>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地共済大阪府支部の他の所属所へ転出するとき</a:t>
          </a:r>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　　（例）法人退職後、地共済大阪府支部の他の所属所（大阪府等）へ再就職する場合　等</a:t>
          </a:r>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留意事項</a:t>
          </a:r>
          <a:r>
            <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p>
        <a:p>
          <a:pPr algn="l"/>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・他所属で非常勤職員として雇用される場合でも、加入要件（週</a:t>
          </a:r>
          <a:r>
            <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20</a:t>
          </a:r>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時間以上・月額報酬</a:t>
          </a:r>
          <a:r>
            <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8.8</a:t>
          </a:r>
          <a:r>
            <a:rPr lang="ja-JP" altLang="en-US" sz="1400" b="0" i="0" u="none" strike="noStrike">
              <a:solidFill>
                <a:schemeClr val="tx1"/>
              </a:solidFill>
              <a:effectLst/>
              <a:latin typeface="BIZ UDPゴシック" panose="020B0400000000000000" pitchFamily="50" charset="-128"/>
              <a:ea typeface="BIZ UDPゴシック" panose="020B0400000000000000" pitchFamily="50" charset="-128"/>
              <a:cs typeface="+mn-cs"/>
            </a:rPr>
            <a:t>万円以上）を満たさない場合は資格喪失となります。その場合、「異動後任用形態（予定を含む）」欄は、「任用変更等により加入要件を満たさない」を選択してください。</a:t>
          </a:r>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endParaRPr lang="en-US" altLang="ja-JP" sz="14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xdr:col>
      <xdr:colOff>17802</xdr:colOff>
      <xdr:row>14</xdr:row>
      <xdr:rowOff>399106</xdr:rowOff>
    </xdr:from>
    <xdr:to>
      <xdr:col>5</xdr:col>
      <xdr:colOff>1712101</xdr:colOff>
      <xdr:row>18</xdr:row>
      <xdr:rowOff>261051</xdr:rowOff>
    </xdr:to>
    <xdr:sp macro="" textlink="">
      <xdr:nvSpPr>
        <xdr:cNvPr id="3" name="正方形/長方形 2">
          <a:extLst>
            <a:ext uri="{FF2B5EF4-FFF2-40B4-BE49-F238E27FC236}">
              <a16:creationId xmlns:a16="http://schemas.microsoft.com/office/drawing/2014/main" id="{93AD894A-E4DA-4FEB-BAFA-A33CA95358D0}"/>
            </a:ext>
          </a:extLst>
        </xdr:cNvPr>
        <xdr:cNvSpPr/>
      </xdr:nvSpPr>
      <xdr:spPr>
        <a:xfrm>
          <a:off x="562088" y="5433749"/>
          <a:ext cx="7422906" cy="18758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latin typeface="BIZ UDPゴシック" panose="020B0400000000000000" pitchFamily="50" charset="-128"/>
              <a:ea typeface="BIZ UDPゴシック" panose="020B0400000000000000" pitchFamily="50" charset="-128"/>
            </a:rPr>
            <a:t>主な事例</a:t>
          </a:r>
          <a:endParaRPr kumimoji="1" lang="en-US" altLang="ja-JP" sz="2400">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2400">
              <a:solidFill>
                <a:schemeClr val="tx1"/>
              </a:solidFill>
              <a:latin typeface="BIZ UDPゴシック" panose="020B0400000000000000" pitchFamily="50" charset="-128"/>
              <a:ea typeface="BIZ UDPゴシック" panose="020B0400000000000000" pitchFamily="50" charset="-128"/>
            </a:rPr>
            <a:t>（参考としてください）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74295</xdr:colOff>
      <xdr:row>5</xdr:row>
      <xdr:rowOff>104775</xdr:rowOff>
    </xdr:from>
    <xdr:to>
      <xdr:col>9</xdr:col>
      <xdr:colOff>434340</xdr:colOff>
      <xdr:row>5</xdr:row>
      <xdr:rowOff>516255</xdr:rowOff>
    </xdr:to>
    <xdr:sp macro="" textlink="">
      <xdr:nvSpPr>
        <xdr:cNvPr id="2" name="矢印: 右 1">
          <a:extLst>
            <a:ext uri="{FF2B5EF4-FFF2-40B4-BE49-F238E27FC236}">
              <a16:creationId xmlns:a16="http://schemas.microsoft.com/office/drawing/2014/main" id="{4E915A6A-03C8-4BE2-BB94-63EF02F543FD}"/>
            </a:ext>
          </a:extLst>
        </xdr:cNvPr>
        <xdr:cNvSpPr/>
      </xdr:nvSpPr>
      <xdr:spPr>
        <a:xfrm>
          <a:off x="9789795" y="1781175"/>
          <a:ext cx="360045" cy="411480"/>
        </a:xfrm>
        <a:prstGeom prst="right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316232</xdr:colOff>
      <xdr:row>16</xdr:row>
      <xdr:rowOff>224791</xdr:rowOff>
    </xdr:from>
    <xdr:to>
      <xdr:col>5</xdr:col>
      <xdr:colOff>1383031</xdr:colOff>
      <xdr:row>20</xdr:row>
      <xdr:rowOff>34290</xdr:rowOff>
    </xdr:to>
    <xdr:sp macro="" textlink="">
      <xdr:nvSpPr>
        <xdr:cNvPr id="3" name="吹き出し: 角を丸めた四角形 2">
          <a:extLst>
            <a:ext uri="{FF2B5EF4-FFF2-40B4-BE49-F238E27FC236}">
              <a16:creationId xmlns:a16="http://schemas.microsoft.com/office/drawing/2014/main" id="{869A0BA7-24F2-4DAA-992C-32AB8C7F38AF}"/>
            </a:ext>
          </a:extLst>
        </xdr:cNvPr>
        <xdr:cNvSpPr/>
      </xdr:nvSpPr>
      <xdr:spPr>
        <a:xfrm>
          <a:off x="725807" y="5692141"/>
          <a:ext cx="4772024" cy="1333499"/>
        </a:xfrm>
        <a:prstGeom prst="wedgeRoundRectCallout">
          <a:avLst>
            <a:gd name="adj1" fmla="val 37273"/>
            <a:gd name="adj2" fmla="val -11381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u="sng">
              <a:solidFill>
                <a:schemeClr val="tx1"/>
              </a:solidFill>
              <a:latin typeface="BIZ UDPゴシック" panose="020B0400000000000000" pitchFamily="50" charset="-128"/>
              <a:ea typeface="BIZ UDPゴシック" panose="020B0400000000000000" pitchFamily="50" charset="-128"/>
            </a:rPr>
            <a:t>※</a:t>
          </a:r>
          <a:r>
            <a:rPr kumimoji="1" lang="ja-JP" altLang="en-US" sz="1100" u="sng">
              <a:solidFill>
                <a:schemeClr val="tx1"/>
              </a:solidFill>
              <a:latin typeface="BIZ UDPゴシック" panose="020B0400000000000000" pitchFamily="50" charset="-128"/>
              <a:ea typeface="BIZ UDPゴシック" panose="020B0400000000000000" pitchFamily="50" charset="-128"/>
            </a:rPr>
            <a:t>地共済大阪府支部の組合員となる事業主の範囲</a:t>
          </a:r>
          <a:endParaRPr kumimoji="1" lang="en-US" altLang="ja-JP" sz="1100" u="sng">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u="none">
              <a:solidFill>
                <a:schemeClr val="tx1"/>
              </a:solidFill>
              <a:latin typeface="BIZ UDPゴシック" panose="020B0400000000000000" pitchFamily="50" charset="-128"/>
              <a:ea typeface="BIZ UDPゴシック" panose="020B0400000000000000" pitchFamily="50" charset="-128"/>
            </a:rPr>
            <a:t>　・大阪府（副首都推進局、大阪港湾局、万博推進局及び教育庁を除く）</a:t>
          </a:r>
          <a:endParaRPr kumimoji="1" lang="en-US" altLang="ja-JP" sz="1100" u="none">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u="none">
              <a:solidFill>
                <a:schemeClr val="tx1"/>
              </a:solidFill>
              <a:latin typeface="BIZ UDPゴシック" panose="020B0400000000000000" pitchFamily="50" charset="-128"/>
              <a:ea typeface="BIZ UDPゴシック" panose="020B0400000000000000" pitchFamily="50" charset="-128"/>
            </a:rPr>
            <a:t>　・大阪府立病院機構、大阪健康安全基盤研究所、</a:t>
          </a:r>
          <a:endParaRPr kumimoji="1" lang="en-US" altLang="ja-JP" sz="1100" u="none">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u="none">
              <a:solidFill>
                <a:schemeClr val="tx1"/>
              </a:solidFill>
              <a:latin typeface="BIZ UDPゴシック" panose="020B0400000000000000" pitchFamily="50" charset="-128"/>
              <a:ea typeface="BIZ UDPゴシック" panose="020B0400000000000000" pitchFamily="50" charset="-128"/>
            </a:rPr>
            <a:t>　</a:t>
          </a:r>
          <a:r>
            <a:rPr kumimoji="1" lang="ja-JP" altLang="en-US" sz="1100" u="none" baseline="0">
              <a:solidFill>
                <a:schemeClr val="tx1"/>
              </a:solidFill>
              <a:latin typeface="BIZ UDPゴシック" panose="020B0400000000000000" pitchFamily="50" charset="-128"/>
              <a:ea typeface="BIZ UDPゴシック" panose="020B0400000000000000" pitchFamily="50" charset="-128"/>
            </a:rPr>
            <a:t> </a:t>
          </a:r>
          <a:r>
            <a:rPr kumimoji="1" lang="ja-JP" altLang="en-US" sz="1100" u="none">
              <a:solidFill>
                <a:schemeClr val="tx1"/>
              </a:solidFill>
              <a:latin typeface="BIZ UDPゴシック" panose="020B0400000000000000" pitchFamily="50" charset="-128"/>
              <a:ea typeface="BIZ UDPゴシック" panose="020B0400000000000000" pitchFamily="50" charset="-128"/>
            </a:rPr>
            <a:t>大阪環境農林水産総合研究所、大阪産業技術研究所</a:t>
          </a:r>
          <a:endParaRPr kumimoji="1" lang="en-US" altLang="ja-JP" sz="1100" u="none">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u="none">
              <a:solidFill>
                <a:schemeClr val="tx1"/>
              </a:solidFill>
              <a:latin typeface="BIZ UDPゴシック" panose="020B0400000000000000" pitchFamily="50" charset="-128"/>
              <a:ea typeface="BIZ UDPゴシック" panose="020B0400000000000000" pitchFamily="50" charset="-128"/>
            </a:rPr>
            <a:t>　・関西広域連合（派遣元府県市の各共済に加入者を除く）及び</a:t>
          </a:r>
          <a:endParaRPr kumimoji="1" lang="en-US" altLang="ja-JP" sz="1100" u="none">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u="none">
              <a:solidFill>
                <a:schemeClr val="tx1"/>
              </a:solidFill>
              <a:latin typeface="BIZ UDPゴシック" panose="020B0400000000000000" pitchFamily="50" charset="-128"/>
              <a:ea typeface="BIZ UDPゴシック" panose="020B0400000000000000" pitchFamily="50" charset="-128"/>
            </a:rPr>
            <a:t>　　地共済大阪府支部</a:t>
          </a:r>
        </a:p>
        <a:p>
          <a:pPr algn="l"/>
          <a:endParaRPr kumimoji="1" lang="ja-JP" altLang="en-US"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733425</xdr:colOff>
      <xdr:row>1</xdr:row>
      <xdr:rowOff>28575</xdr:rowOff>
    </xdr:from>
    <xdr:to>
      <xdr:col>14</xdr:col>
      <xdr:colOff>245744</xdr:colOff>
      <xdr:row>2</xdr:row>
      <xdr:rowOff>514350</xdr:rowOff>
    </xdr:to>
    <xdr:sp macro="" textlink="">
      <xdr:nvSpPr>
        <xdr:cNvPr id="4" name="吹き出し: 四角形 3">
          <a:extLst>
            <a:ext uri="{FF2B5EF4-FFF2-40B4-BE49-F238E27FC236}">
              <a16:creationId xmlns:a16="http://schemas.microsoft.com/office/drawing/2014/main" id="{E73CD848-BE98-4839-8FD5-56986BB87161}"/>
            </a:ext>
          </a:extLst>
        </xdr:cNvPr>
        <xdr:cNvSpPr/>
      </xdr:nvSpPr>
      <xdr:spPr>
        <a:xfrm>
          <a:off x="9296400" y="190500"/>
          <a:ext cx="5046344" cy="809625"/>
        </a:xfrm>
        <a:prstGeom prst="wedgeRectCallout">
          <a:avLst>
            <a:gd name="adj1" fmla="val -2892"/>
            <a:gd name="adj2" fmla="val 66486"/>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退職・異動パターンは地共済大阪府支部が把握しているものとなります。</a:t>
          </a:r>
          <a:endPar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提出の判定は「</a:t>
          </a:r>
          <a:r>
            <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#N/A</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」となる場合は、「異動報告書」シート当該組合員の備考欄にその旨を記載してください。</a:t>
          </a:r>
          <a:endParaRPr lang="en-US" altLang="ja-JP" sz="13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1542379</xdr:colOff>
      <xdr:row>2</xdr:row>
      <xdr:rowOff>50761</xdr:rowOff>
    </xdr:from>
    <xdr:to>
      <xdr:col>25</xdr:col>
      <xdr:colOff>607024</xdr:colOff>
      <xdr:row>5</xdr:row>
      <xdr:rowOff>86059</xdr:rowOff>
    </xdr:to>
    <xdr:sp macro="" textlink="">
      <xdr:nvSpPr>
        <xdr:cNvPr id="2" name="吹き出し: 角を丸めた四角形 1">
          <a:extLst>
            <a:ext uri="{FF2B5EF4-FFF2-40B4-BE49-F238E27FC236}">
              <a16:creationId xmlns:a16="http://schemas.microsoft.com/office/drawing/2014/main" id="{F4091461-F8CC-467C-84E7-6FFEA6CCAD39}"/>
            </a:ext>
          </a:extLst>
        </xdr:cNvPr>
        <xdr:cNvSpPr/>
      </xdr:nvSpPr>
      <xdr:spPr>
        <a:xfrm>
          <a:off x="17510761" y="734320"/>
          <a:ext cx="5541645" cy="1346386"/>
        </a:xfrm>
        <a:prstGeom prst="wedgeRoundRectCallout">
          <a:avLst>
            <a:gd name="adj1" fmla="val -46962"/>
            <a:gd name="adj2" fmla="val 6332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左表に加えて、備考欄に（＊）がある場合</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（組合員種別が変更となる場合（一般組合員⇔短期組合員））で、</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100">
              <a:solidFill>
                <a:schemeClr val="tx1"/>
              </a:solidFill>
              <a:latin typeface="BIZ UDPゴシック" panose="020B0400000000000000" pitchFamily="50" charset="-128"/>
              <a:ea typeface="BIZ UDPゴシック" panose="020B0400000000000000" pitchFamily="50" charset="-128"/>
            </a:rPr>
            <a:t>20</a:t>
          </a:r>
          <a:r>
            <a:rPr kumimoji="1" lang="ja-JP" altLang="en-US" sz="1100">
              <a:solidFill>
                <a:schemeClr val="tx1"/>
              </a:solidFill>
              <a:latin typeface="BIZ UDPゴシック" panose="020B0400000000000000" pitchFamily="50" charset="-128"/>
              <a:ea typeface="BIZ UDPゴシック" panose="020B0400000000000000" pitchFamily="50" charset="-128"/>
            </a:rPr>
            <a:t>歳以上</a:t>
          </a:r>
          <a:r>
            <a:rPr kumimoji="1" lang="en-US" altLang="ja-JP" sz="1100">
              <a:solidFill>
                <a:schemeClr val="tx1"/>
              </a:solidFill>
              <a:latin typeface="BIZ UDPゴシック" panose="020B0400000000000000" pitchFamily="50" charset="-128"/>
              <a:ea typeface="BIZ UDPゴシック" panose="020B0400000000000000" pitchFamily="50" charset="-128"/>
            </a:rPr>
            <a:t>60</a:t>
          </a:r>
          <a:r>
            <a:rPr kumimoji="1" lang="ja-JP" altLang="en-US" sz="1100">
              <a:solidFill>
                <a:schemeClr val="tx1"/>
              </a:solidFill>
              <a:latin typeface="BIZ UDPゴシック" panose="020B0400000000000000" pitchFamily="50" charset="-128"/>
              <a:ea typeface="BIZ UDPゴシック" panose="020B0400000000000000" pitchFamily="50" charset="-128"/>
            </a:rPr>
            <a:t>歳未満の被扶養配偶者がいる場合は、以下を併せて提出してください。</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・「国民年金第</a:t>
          </a:r>
          <a:r>
            <a:rPr kumimoji="1" lang="en-US" altLang="ja-JP" sz="1100">
              <a:solidFill>
                <a:schemeClr val="tx1"/>
              </a:solidFill>
              <a:latin typeface="BIZ UDPゴシック" panose="020B0400000000000000" pitchFamily="50" charset="-128"/>
              <a:ea typeface="BIZ UDPゴシック" panose="020B0400000000000000" pitchFamily="50" charset="-128"/>
            </a:rPr>
            <a:t>3</a:t>
          </a:r>
          <a:r>
            <a:rPr kumimoji="1" lang="ja-JP" altLang="en-US" sz="1100">
              <a:solidFill>
                <a:schemeClr val="tx1"/>
              </a:solidFill>
              <a:latin typeface="BIZ UDPゴシック" panose="020B0400000000000000" pitchFamily="50" charset="-128"/>
              <a:ea typeface="BIZ UDPゴシック" panose="020B0400000000000000" pitchFamily="50" charset="-128"/>
            </a:rPr>
            <a:t>号被保険者関係届」</a:t>
          </a: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・配偶者の「ねんきん定期便」、「年金手帳」又は「基礎年金番号通知書」の何れかの写し（氏名及び現在の基礎年金番号が分かるページ）</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638175</xdr:colOff>
      <xdr:row>37</xdr:row>
      <xdr:rowOff>57149</xdr:rowOff>
    </xdr:to>
    <xdr:pic>
      <xdr:nvPicPr>
        <xdr:cNvPr id="2" name="図 1">
          <a:extLst>
            <a:ext uri="{FF2B5EF4-FFF2-40B4-BE49-F238E27FC236}">
              <a16:creationId xmlns:a16="http://schemas.microsoft.com/office/drawing/2014/main" id="{F0FD18DF-EA93-43E3-BCC2-4A5B74A1B19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64" t="3957" r="4323" b="5384"/>
        <a:stretch/>
      </xdr:blipFill>
      <xdr:spPr bwMode="auto">
        <a:xfrm>
          <a:off x="0" y="0"/>
          <a:ext cx="5974080" cy="8519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83DFE-58CF-4EFA-95AF-EF4B021FC616}">
  <sheetPr>
    <tabColor rgb="FFFFFF00"/>
    <pageSetUpPr fitToPage="1"/>
  </sheetPr>
  <dimension ref="A1:AA69"/>
  <sheetViews>
    <sheetView showGridLines="0" tabSelected="1" view="pageBreakPreview" zoomScale="55" zoomScaleNormal="99" zoomScaleSheetLayoutView="55" workbookViewId="0">
      <pane ySplit="14" topLeftCell="A15" activePane="bottomLeft" state="frozen"/>
      <selection activeCell="D25" sqref="D25"/>
      <selection pane="bottomLeft" activeCell="E7" sqref="E7"/>
    </sheetView>
  </sheetViews>
  <sheetFormatPr defaultColWidth="8.69921875" defaultRowHeight="12.6" x14ac:dyDescent="0.45"/>
  <cols>
    <col min="1" max="1" width="7.09765625" style="3" customWidth="1"/>
    <col min="2" max="2" width="12.59765625" style="2" customWidth="1"/>
    <col min="3" max="3" width="13.19921875" style="2" customWidth="1"/>
    <col min="4" max="4" width="29.3984375" style="3" customWidth="1"/>
    <col min="5" max="5" width="19.69921875" style="3" customWidth="1"/>
    <col min="6" max="6" width="31.09765625" style="3" customWidth="1"/>
    <col min="7" max="7" width="36.796875" style="3" customWidth="1"/>
    <col min="8" max="8" width="16.5" style="3" customWidth="1"/>
    <col min="9" max="9" width="35.19921875" style="3" customWidth="1"/>
    <col min="10" max="10" width="18.796875" style="3" customWidth="1"/>
    <col min="11" max="11" width="37.3984375" style="3" customWidth="1"/>
    <col min="12" max="12" width="18.3984375" style="3" customWidth="1"/>
    <col min="13" max="13" width="36.09765625" style="3" customWidth="1"/>
    <col min="14" max="14" width="7.3984375" style="3" customWidth="1"/>
    <col min="15" max="18" width="13" style="3" customWidth="1"/>
    <col min="19" max="19" width="13" style="4" customWidth="1"/>
    <col min="20" max="20" width="13" style="1" customWidth="1"/>
    <col min="21" max="24" width="8.69921875" style="1"/>
    <col min="25" max="25" width="11.8984375" style="1" bestFit="1" customWidth="1"/>
    <col min="26" max="16384" width="8.69921875" style="1"/>
  </cols>
  <sheetData>
    <row r="1" spans="1:27" ht="25.2" customHeight="1" thickBot="1" x14ac:dyDescent="0.5">
      <c r="A1" s="174"/>
      <c r="B1" s="175"/>
      <c r="C1" s="175"/>
      <c r="D1" s="174"/>
      <c r="E1" s="174"/>
      <c r="F1" s="174"/>
      <c r="G1" s="174"/>
      <c r="H1" s="174"/>
      <c r="I1" s="174"/>
      <c r="J1" s="174"/>
      <c r="K1" s="174"/>
      <c r="L1" s="174"/>
      <c r="M1" s="174"/>
      <c r="N1" s="174"/>
      <c r="O1" s="174"/>
      <c r="P1" s="174"/>
      <c r="Q1" s="174"/>
      <c r="R1" s="174"/>
      <c r="S1" s="176"/>
      <c r="T1" s="177"/>
    </row>
    <row r="2" spans="1:27" ht="33.6" customHeight="1" x14ac:dyDescent="0.45">
      <c r="A2" s="210" t="s">
        <v>0</v>
      </c>
      <c r="B2" s="211"/>
      <c r="C2" s="216"/>
      <c r="D2" s="217"/>
      <c r="E2" s="191" t="s">
        <v>4</v>
      </c>
      <c r="F2" s="129" t="str">
        <f>COUNTIF($H$20:H69,E2)&amp;"　名"</f>
        <v>0　名</v>
      </c>
      <c r="G2" s="174"/>
      <c r="H2" s="174"/>
      <c r="I2" s="174"/>
      <c r="J2" s="174"/>
      <c r="K2" s="174"/>
      <c r="L2" s="174"/>
      <c r="M2" s="201" t="s">
        <v>182</v>
      </c>
      <c r="N2" s="174"/>
      <c r="O2" s="174"/>
      <c r="P2" s="174"/>
      <c r="Q2" s="174"/>
      <c r="R2" s="174"/>
      <c r="S2" s="176"/>
      <c r="T2" s="177"/>
    </row>
    <row r="3" spans="1:27" ht="33.6" customHeight="1" thickBot="1" x14ac:dyDescent="0.5">
      <c r="A3" s="212" t="s">
        <v>129</v>
      </c>
      <c r="B3" s="213"/>
      <c r="C3" s="218"/>
      <c r="D3" s="219"/>
      <c r="E3" s="281" t="s">
        <v>5</v>
      </c>
      <c r="F3" s="282" t="str">
        <f>COUNTIF($H$20:H69,E3)&amp;"　名"</f>
        <v>0　名</v>
      </c>
      <c r="G3" s="174"/>
      <c r="H3" s="174"/>
      <c r="I3" s="174"/>
      <c r="J3" s="174"/>
      <c r="K3" s="174"/>
      <c r="L3" s="174"/>
      <c r="M3" s="207"/>
      <c r="N3" s="174"/>
      <c r="O3" s="174"/>
      <c r="P3" s="174"/>
      <c r="Q3" s="174"/>
      <c r="R3" s="174"/>
      <c r="S3" s="176"/>
      <c r="T3" s="177"/>
    </row>
    <row r="4" spans="1:27" ht="33.6" customHeight="1" thickBot="1" x14ac:dyDescent="0.5">
      <c r="A4" s="214" t="s">
        <v>130</v>
      </c>
      <c r="B4" s="215"/>
      <c r="C4" s="220"/>
      <c r="D4" s="221"/>
      <c r="E4" s="283"/>
      <c r="F4" s="284"/>
      <c r="G4" s="174"/>
      <c r="H4" s="174"/>
      <c r="I4" s="174"/>
      <c r="J4" s="174"/>
      <c r="K4" s="174"/>
      <c r="L4" s="174"/>
      <c r="M4" s="208"/>
      <c r="N4" s="174"/>
      <c r="O4" s="174"/>
      <c r="P4" s="174"/>
      <c r="Q4" s="174"/>
      <c r="R4" s="174"/>
      <c r="S4" s="176"/>
      <c r="T4" s="177"/>
    </row>
    <row r="5" spans="1:27" ht="25.2" customHeight="1" x14ac:dyDescent="0.45">
      <c r="A5" s="178"/>
      <c r="B5" s="72"/>
      <c r="C5" s="175"/>
      <c r="D5" s="174"/>
      <c r="E5" s="174"/>
      <c r="F5" s="174"/>
      <c r="G5" s="174"/>
      <c r="H5" s="174"/>
      <c r="I5" s="174"/>
      <c r="J5" s="174"/>
      <c r="K5" s="174"/>
      <c r="L5" s="174"/>
      <c r="M5" s="208"/>
      <c r="N5" s="174"/>
      <c r="O5" s="174"/>
      <c r="P5" s="174"/>
      <c r="Q5" s="174"/>
      <c r="R5" s="174"/>
      <c r="S5" s="176"/>
      <c r="T5" s="177"/>
    </row>
    <row r="6" spans="1:27" ht="26.25" customHeight="1" x14ac:dyDescent="0.45">
      <c r="A6" s="192" t="s">
        <v>131</v>
      </c>
      <c r="B6" s="193"/>
      <c r="C6" s="193"/>
      <c r="D6" s="194"/>
      <c r="E6" s="194"/>
      <c r="F6" s="194"/>
      <c r="G6" s="194"/>
      <c r="H6" s="179"/>
      <c r="I6" s="179"/>
      <c r="J6" s="179"/>
      <c r="K6" s="179"/>
      <c r="L6" s="179"/>
      <c r="M6" s="208"/>
      <c r="N6" s="180"/>
      <c r="O6" s="179"/>
      <c r="P6" s="177"/>
      <c r="Q6" s="177"/>
      <c r="R6" s="177"/>
      <c r="S6" s="177"/>
      <c r="T6" s="177"/>
    </row>
    <row r="7" spans="1:27" ht="28.2" customHeight="1" x14ac:dyDescent="0.45">
      <c r="A7" s="195"/>
      <c r="B7" s="196" t="s">
        <v>8</v>
      </c>
      <c r="C7" s="197"/>
      <c r="D7" s="197"/>
      <c r="E7" s="197"/>
      <c r="F7" s="197"/>
      <c r="G7" s="117"/>
      <c r="H7" s="72"/>
      <c r="I7" s="174"/>
      <c r="J7" s="174"/>
      <c r="K7" s="183"/>
      <c r="L7" s="183"/>
      <c r="M7" s="208"/>
      <c r="N7" s="177"/>
      <c r="O7" s="183"/>
      <c r="P7" s="177"/>
      <c r="Q7" s="177"/>
      <c r="R7" s="177"/>
      <c r="S7" s="177"/>
      <c r="T7" s="177"/>
    </row>
    <row r="8" spans="1:27" ht="28.2" customHeight="1" thickBot="1" x14ac:dyDescent="0.5">
      <c r="A8" s="196" t="s">
        <v>1</v>
      </c>
      <c r="B8" s="198" t="s">
        <v>6</v>
      </c>
      <c r="C8" s="199"/>
      <c r="D8" s="199"/>
      <c r="E8" s="199"/>
      <c r="F8" s="199"/>
      <c r="G8" s="117"/>
      <c r="H8" s="72"/>
      <c r="I8" s="174"/>
      <c r="J8" s="174"/>
      <c r="K8" s="183"/>
      <c r="L8" s="183"/>
      <c r="M8" s="209"/>
      <c r="N8" s="177"/>
      <c r="O8" s="183"/>
      <c r="P8" s="177"/>
      <c r="Q8" s="177"/>
      <c r="R8" s="177"/>
      <c r="S8" s="177"/>
      <c r="T8" s="177"/>
    </row>
    <row r="9" spans="1:27" ht="28.2" customHeight="1" x14ac:dyDescent="0.45">
      <c r="A9" s="196"/>
      <c r="B9" s="195" t="s">
        <v>52</v>
      </c>
      <c r="C9" s="195"/>
      <c r="D9" s="195"/>
      <c r="E9" s="195"/>
      <c r="F9" s="195"/>
      <c r="G9" s="117"/>
      <c r="H9" s="72"/>
      <c r="I9" s="174"/>
      <c r="J9" s="174"/>
      <c r="K9" s="183"/>
      <c r="L9" s="183"/>
      <c r="M9" s="183"/>
      <c r="N9" s="177"/>
      <c r="O9" s="183"/>
      <c r="P9" s="177"/>
      <c r="Q9" s="177"/>
      <c r="R9" s="177"/>
      <c r="S9" s="177"/>
      <c r="T9" s="177"/>
    </row>
    <row r="10" spans="1:27" ht="36" customHeight="1" x14ac:dyDescent="0.45">
      <c r="A10" s="196"/>
      <c r="B10" s="195" t="s">
        <v>51</v>
      </c>
      <c r="C10" s="195"/>
      <c r="D10" s="195"/>
      <c r="E10" s="195"/>
      <c r="F10" s="195"/>
      <c r="G10" s="200"/>
      <c r="H10" s="185"/>
      <c r="I10" s="184"/>
      <c r="J10" s="174"/>
      <c r="K10" s="182"/>
      <c r="L10" s="179"/>
      <c r="M10" s="179"/>
      <c r="N10" s="180"/>
      <c r="O10" s="179"/>
      <c r="P10" s="177"/>
      <c r="Q10" s="177"/>
      <c r="R10" s="177"/>
      <c r="S10" s="177"/>
      <c r="T10" s="177"/>
    </row>
    <row r="11" spans="1:27" ht="24.75" customHeight="1" x14ac:dyDescent="0.45">
      <c r="A11" s="181"/>
      <c r="B11" s="126">
        <f>COUNTA(E20:E69)</f>
        <v>0</v>
      </c>
      <c r="C11" s="206" t="s">
        <v>2</v>
      </c>
      <c r="D11" s="125" t="s">
        <v>116</v>
      </c>
      <c r="E11" s="239" t="s">
        <v>117</v>
      </c>
      <c r="F11" s="239"/>
      <c r="G11" s="186"/>
      <c r="H11" s="186"/>
      <c r="I11" s="186"/>
      <c r="J11" s="174"/>
      <c r="K11" s="174"/>
      <c r="L11" s="174"/>
      <c r="M11" s="174"/>
      <c r="N11" s="182"/>
      <c r="O11" s="182"/>
      <c r="P11" s="182"/>
      <c r="Q11" s="182"/>
      <c r="R11" s="182"/>
      <c r="S11" s="180"/>
      <c r="T11" s="177"/>
    </row>
    <row r="12" spans="1:27" ht="24.75" customHeight="1" x14ac:dyDescent="0.45">
      <c r="A12" s="182"/>
      <c r="B12" s="187"/>
      <c r="C12" s="188"/>
      <c r="D12" s="182"/>
      <c r="E12" s="182"/>
      <c r="F12" s="182"/>
      <c r="G12" s="182"/>
      <c r="H12" s="182"/>
      <c r="I12" s="182"/>
      <c r="J12" s="174"/>
      <c r="K12" s="189"/>
      <c r="L12" s="189"/>
      <c r="M12" s="189"/>
      <c r="N12" s="189"/>
      <c r="O12" s="222" t="s">
        <v>107</v>
      </c>
      <c r="P12" s="223"/>
      <c r="Q12" s="224"/>
      <c r="R12" s="222" t="s">
        <v>108</v>
      </c>
      <c r="S12" s="223"/>
      <c r="T12" s="224"/>
    </row>
    <row r="13" spans="1:27" ht="25.8" customHeight="1" x14ac:dyDescent="0.45">
      <c r="A13" s="240" t="s">
        <v>16</v>
      </c>
      <c r="B13" s="249" t="s">
        <v>178</v>
      </c>
      <c r="C13" s="251" t="s">
        <v>179</v>
      </c>
      <c r="D13" s="247" t="s">
        <v>14</v>
      </c>
      <c r="E13" s="242" t="s">
        <v>15</v>
      </c>
      <c r="F13" s="243"/>
      <c r="G13" s="243"/>
      <c r="H13" s="244"/>
      <c r="I13" s="245" t="s">
        <v>9</v>
      </c>
      <c r="J13" s="227" t="s">
        <v>111</v>
      </c>
      <c r="K13" s="231" t="s">
        <v>177</v>
      </c>
      <c r="L13" s="233" t="s">
        <v>20</v>
      </c>
      <c r="M13" s="229" t="s">
        <v>150</v>
      </c>
      <c r="N13" s="235" t="s">
        <v>115</v>
      </c>
      <c r="O13" s="237" t="s">
        <v>173</v>
      </c>
      <c r="P13" s="237" t="s">
        <v>181</v>
      </c>
      <c r="Q13" s="237" t="s">
        <v>174</v>
      </c>
      <c r="R13" s="225" t="s">
        <v>109</v>
      </c>
      <c r="S13" s="225" t="s">
        <v>110</v>
      </c>
      <c r="T13" s="225" t="s">
        <v>85</v>
      </c>
    </row>
    <row r="14" spans="1:27" s="3" customFormat="1" ht="43.8" customHeight="1" thickBot="1" x14ac:dyDescent="0.5">
      <c r="A14" s="241"/>
      <c r="B14" s="250"/>
      <c r="C14" s="250"/>
      <c r="D14" s="248"/>
      <c r="E14" s="202" t="s">
        <v>17</v>
      </c>
      <c r="F14" s="203" t="s">
        <v>18</v>
      </c>
      <c r="G14" s="204" t="s">
        <v>176</v>
      </c>
      <c r="H14" s="205" t="s">
        <v>19</v>
      </c>
      <c r="I14" s="246"/>
      <c r="J14" s="228"/>
      <c r="K14" s="232"/>
      <c r="L14" s="234"/>
      <c r="M14" s="230"/>
      <c r="N14" s="236"/>
      <c r="O14" s="238"/>
      <c r="P14" s="226"/>
      <c r="Q14" s="238"/>
      <c r="R14" s="226"/>
      <c r="S14" s="226"/>
      <c r="T14" s="226"/>
      <c r="V14" s="1"/>
      <c r="W14" s="1"/>
      <c r="X14" s="1"/>
      <c r="Y14" s="1"/>
      <c r="Z14" s="1"/>
      <c r="AA14" s="1"/>
    </row>
    <row r="15" spans="1:27" s="5" customFormat="1" ht="39.6" customHeight="1" x14ac:dyDescent="0.2">
      <c r="A15" s="131" t="s">
        <v>134</v>
      </c>
      <c r="B15" s="155" t="s">
        <v>180</v>
      </c>
      <c r="C15" s="155"/>
      <c r="D15" s="133" t="s">
        <v>164</v>
      </c>
      <c r="E15" s="133">
        <v>999991</v>
      </c>
      <c r="F15" s="134" t="s">
        <v>3</v>
      </c>
      <c r="G15" s="135" t="s">
        <v>101</v>
      </c>
      <c r="H15" s="147" t="str">
        <f>IF(G15="","",VLOOKUP(G15,選択肢!$A$3:$B$8,2,0))</f>
        <v>一般組合員</v>
      </c>
      <c r="I15" s="138">
        <v>45382</v>
      </c>
      <c r="J15" s="139" t="s">
        <v>144</v>
      </c>
      <c r="K15" s="140" t="s">
        <v>37</v>
      </c>
      <c r="L15" s="150" t="str">
        <f>IF(K15="","",VLOOKUP(K15,選択肢!$E$3:$F$14,2,0))</f>
        <v>喪失</v>
      </c>
      <c r="M15" s="145"/>
      <c r="N15" s="127">
        <f>COUNTIF($F$15:$F$69,F15)</f>
        <v>1</v>
      </c>
      <c r="O15" s="75"/>
      <c r="P15" s="75"/>
      <c r="Q15" s="75"/>
      <c r="R15" s="75"/>
      <c r="S15" s="75"/>
      <c r="T15" s="75"/>
      <c r="V15" s="1"/>
      <c r="W15" s="1"/>
      <c r="X15" s="1"/>
      <c r="Y15" s="1"/>
      <c r="Z15" s="1"/>
      <c r="AA15" s="1"/>
    </row>
    <row r="16" spans="1:27" s="5" customFormat="1" ht="39.6" customHeight="1" x14ac:dyDescent="0.2">
      <c r="A16" s="131" t="s">
        <v>135</v>
      </c>
      <c r="B16" s="155" t="s">
        <v>180</v>
      </c>
      <c r="C16" s="155"/>
      <c r="D16" s="133" t="s">
        <v>164</v>
      </c>
      <c r="E16" s="133">
        <v>999992</v>
      </c>
      <c r="F16" s="134" t="s">
        <v>165</v>
      </c>
      <c r="G16" s="135" t="s">
        <v>101</v>
      </c>
      <c r="H16" s="148" t="str">
        <f>IF(G16="","",VLOOKUP(G16,選択肢!$A$3:$B$8,2,0))</f>
        <v>一般組合員</v>
      </c>
      <c r="I16" s="141">
        <v>45382</v>
      </c>
      <c r="J16" s="142" t="s">
        <v>144</v>
      </c>
      <c r="K16" s="140" t="s">
        <v>145</v>
      </c>
      <c r="L16" s="150" t="str">
        <f>IF(K16="","",VLOOKUP(K16,選択肢!$E$3:$F$14,2,0))</f>
        <v>喪失</v>
      </c>
      <c r="M16" s="145"/>
      <c r="N16" s="127">
        <f t="shared" ref="N16:N19" si="0">COUNTIF($F$15:$F$69,F16)</f>
        <v>1</v>
      </c>
      <c r="O16" s="75"/>
      <c r="P16" s="75"/>
      <c r="Q16" s="75"/>
      <c r="R16" s="75"/>
      <c r="S16" s="75"/>
      <c r="T16" s="75"/>
      <c r="V16" s="1"/>
      <c r="W16" s="1"/>
      <c r="X16" s="1"/>
      <c r="Y16" s="1"/>
      <c r="Z16" s="1"/>
      <c r="AA16" s="1"/>
    </row>
    <row r="17" spans="1:27" s="5" customFormat="1" ht="39.6" customHeight="1" x14ac:dyDescent="0.2">
      <c r="A17" s="131" t="s">
        <v>136</v>
      </c>
      <c r="B17" s="155" t="s">
        <v>180</v>
      </c>
      <c r="C17" s="155"/>
      <c r="D17" s="133" t="s">
        <v>164</v>
      </c>
      <c r="E17" s="133">
        <v>999993</v>
      </c>
      <c r="F17" s="134" t="s">
        <v>166</v>
      </c>
      <c r="G17" s="135" t="s">
        <v>148</v>
      </c>
      <c r="H17" s="148" t="str">
        <f>IF(G17="","",VLOOKUP(G17,選択肢!$A$3:$B$8,2,0))</f>
        <v>短期組合員</v>
      </c>
      <c r="I17" s="141">
        <v>45382</v>
      </c>
      <c r="J17" s="142" t="s">
        <v>106</v>
      </c>
      <c r="K17" s="140" t="s">
        <v>147</v>
      </c>
      <c r="L17" s="150" t="str">
        <f>IF(K17="","",VLOOKUP(K17,選択肢!$E$3:$F$14,2,0))</f>
        <v>一般組合員</v>
      </c>
      <c r="M17" s="145"/>
      <c r="N17" s="127">
        <f t="shared" si="0"/>
        <v>1</v>
      </c>
      <c r="O17" s="75"/>
      <c r="P17" s="75"/>
      <c r="Q17" s="75"/>
      <c r="R17" s="75"/>
      <c r="S17" s="75"/>
      <c r="T17" s="75"/>
      <c r="V17" s="1"/>
      <c r="W17" s="1"/>
      <c r="X17" s="1"/>
      <c r="Y17" s="1"/>
      <c r="Z17" s="1"/>
      <c r="AA17" s="1"/>
    </row>
    <row r="18" spans="1:27" s="5" customFormat="1" ht="39.6" customHeight="1" x14ac:dyDescent="0.2">
      <c r="A18" s="131" t="s">
        <v>137</v>
      </c>
      <c r="B18" s="155" t="s">
        <v>180</v>
      </c>
      <c r="C18" s="155"/>
      <c r="D18" s="133" t="s">
        <v>164</v>
      </c>
      <c r="E18" s="133">
        <v>999994</v>
      </c>
      <c r="F18" s="134" t="s">
        <v>167</v>
      </c>
      <c r="G18" s="135" t="s">
        <v>149</v>
      </c>
      <c r="H18" s="148" t="str">
        <f>IF(G18="","",VLOOKUP(G18,選択肢!$A$3:$B$8,2,0))</f>
        <v>短期組合員</v>
      </c>
      <c r="I18" s="141">
        <v>45382</v>
      </c>
      <c r="J18" s="142" t="s">
        <v>21</v>
      </c>
      <c r="K18" s="140" t="s">
        <v>149</v>
      </c>
      <c r="L18" s="150" t="str">
        <f>IF(K18="","",VLOOKUP(K18,選択肢!$E$3:$F$14,2,0))</f>
        <v>短期組合員</v>
      </c>
      <c r="M18" s="145" t="s">
        <v>169</v>
      </c>
      <c r="N18" s="127">
        <f t="shared" si="0"/>
        <v>1</v>
      </c>
      <c r="O18" s="75"/>
      <c r="P18" s="75"/>
      <c r="Q18" s="75"/>
      <c r="R18" s="75"/>
      <c r="S18" s="75"/>
      <c r="T18" s="75"/>
      <c r="V18" s="1"/>
      <c r="W18" s="1"/>
      <c r="X18" s="1"/>
      <c r="Y18" s="1"/>
      <c r="Z18" s="1"/>
      <c r="AA18" s="1"/>
    </row>
    <row r="19" spans="1:27" s="5" customFormat="1" ht="39.6" customHeight="1" x14ac:dyDescent="0.2">
      <c r="A19" s="131" t="s">
        <v>138</v>
      </c>
      <c r="B19" s="155" t="s">
        <v>180</v>
      </c>
      <c r="C19" s="155"/>
      <c r="D19" s="133" t="s">
        <v>164</v>
      </c>
      <c r="E19" s="133">
        <v>999995</v>
      </c>
      <c r="F19" s="134" t="s">
        <v>168</v>
      </c>
      <c r="G19" s="135" t="s">
        <v>149</v>
      </c>
      <c r="H19" s="148" t="str">
        <f>IF(G19="","",VLOOKUP(G19,選択肢!$A$3:$B$8,2,0))</f>
        <v>短期組合員</v>
      </c>
      <c r="I19" s="141">
        <v>45382</v>
      </c>
      <c r="J19" s="142" t="s">
        <v>106</v>
      </c>
      <c r="K19" s="140" t="s">
        <v>133</v>
      </c>
      <c r="L19" s="150" t="str">
        <f>IF(K19="","",VLOOKUP(K19,選択肢!$E$3:$F$14,2,0))</f>
        <v>喪失</v>
      </c>
      <c r="M19" s="145"/>
      <c r="N19" s="127">
        <f t="shared" si="0"/>
        <v>1</v>
      </c>
      <c r="O19" s="75"/>
      <c r="P19" s="75"/>
      <c r="Q19" s="75"/>
      <c r="R19" s="75"/>
      <c r="S19" s="75"/>
      <c r="T19" s="75"/>
      <c r="V19" s="1"/>
      <c r="W19" s="1"/>
      <c r="X19" s="1"/>
      <c r="Y19" s="1"/>
      <c r="Z19" s="1"/>
      <c r="AA19" s="1"/>
    </row>
    <row r="20" spans="1:27" s="5" customFormat="1" ht="39.6" customHeight="1" x14ac:dyDescent="0.2">
      <c r="A20" s="190">
        <v>1</v>
      </c>
      <c r="B20" s="156"/>
      <c r="C20" s="156"/>
      <c r="D20" s="136"/>
      <c r="E20" s="136"/>
      <c r="F20" s="137"/>
      <c r="G20" s="157"/>
      <c r="H20" s="149" t="str">
        <f>IF(G20="","",VLOOKUP(G20,選択肢!$A$3:$B$8,2,0))</f>
        <v/>
      </c>
      <c r="I20" s="143"/>
      <c r="J20" s="144"/>
      <c r="K20" s="158"/>
      <c r="L20" s="285" t="str">
        <f>IF(K20="","",VLOOKUP(K20,選択肢!$E$3:$F$14,2,0))</f>
        <v/>
      </c>
      <c r="M20" s="146"/>
      <c r="N20" s="127">
        <f t="shared" ref="N20:N69" si="1">COUNTIF($F$15:$F$69,F20)</f>
        <v>0</v>
      </c>
      <c r="O20" s="75"/>
      <c r="P20" s="75"/>
      <c r="Q20" s="75"/>
      <c r="R20" s="75"/>
      <c r="S20" s="75"/>
      <c r="T20" s="75"/>
      <c r="V20" s="1"/>
      <c r="W20" s="1"/>
      <c r="X20" s="1"/>
      <c r="Y20" s="1"/>
      <c r="Z20" s="1"/>
      <c r="AA20" s="1"/>
    </row>
    <row r="21" spans="1:27" s="5" customFormat="1" ht="39.6" customHeight="1" x14ac:dyDescent="0.2">
      <c r="A21" s="190">
        <v>2</v>
      </c>
      <c r="B21" s="156"/>
      <c r="C21" s="156"/>
      <c r="D21" s="136"/>
      <c r="E21" s="136"/>
      <c r="F21" s="137"/>
      <c r="G21" s="157"/>
      <c r="H21" s="149" t="str">
        <f>IF(G21="","",VLOOKUP(G21,選択肢!$A$3:$B$8,2,0))</f>
        <v/>
      </c>
      <c r="I21" s="143"/>
      <c r="J21" s="144"/>
      <c r="K21" s="158"/>
      <c r="L21" s="285" t="str">
        <f>IF(K21="","",VLOOKUP(K21,選択肢!$E$3:$F$14,2,0))</f>
        <v/>
      </c>
      <c r="M21" s="146"/>
      <c r="N21" s="127">
        <f t="shared" si="1"/>
        <v>0</v>
      </c>
      <c r="O21" s="75"/>
      <c r="P21" s="75"/>
      <c r="Q21" s="75"/>
      <c r="R21" s="75"/>
      <c r="S21" s="75"/>
      <c r="T21" s="75"/>
      <c r="V21" s="1"/>
      <c r="W21" s="1"/>
      <c r="X21" s="1"/>
      <c r="Y21" s="1"/>
      <c r="Z21" s="1"/>
      <c r="AA21" s="1"/>
    </row>
    <row r="22" spans="1:27" s="5" customFormat="1" ht="39.6" customHeight="1" x14ac:dyDescent="0.2">
      <c r="A22" s="190">
        <v>3</v>
      </c>
      <c r="B22" s="156"/>
      <c r="C22" s="156"/>
      <c r="D22" s="136"/>
      <c r="E22" s="136"/>
      <c r="F22" s="137"/>
      <c r="G22" s="286"/>
      <c r="H22" s="149" t="str">
        <f>IF(G22="","",VLOOKUP(G22,選択肢!$A$3:$B$8,2,0))</f>
        <v/>
      </c>
      <c r="I22" s="143"/>
      <c r="J22" s="144"/>
      <c r="K22" s="158"/>
      <c r="L22" s="285" t="str">
        <f>IF(K22="","",VLOOKUP(K22,選択肢!$E$3:$F$14,2,0))</f>
        <v/>
      </c>
      <c r="M22" s="146"/>
      <c r="N22" s="127">
        <f t="shared" si="1"/>
        <v>0</v>
      </c>
      <c r="O22" s="75"/>
      <c r="P22" s="75"/>
      <c r="Q22" s="75"/>
      <c r="R22" s="75"/>
      <c r="S22" s="75"/>
      <c r="T22" s="75"/>
      <c r="V22" s="1"/>
      <c r="W22" s="1"/>
      <c r="X22" s="1"/>
      <c r="Y22" s="1"/>
      <c r="Z22" s="1"/>
      <c r="AA22" s="1"/>
    </row>
    <row r="23" spans="1:27" s="5" customFormat="1" ht="39.6" customHeight="1" x14ac:dyDescent="0.2">
      <c r="A23" s="190">
        <v>4</v>
      </c>
      <c r="B23" s="156"/>
      <c r="C23" s="156"/>
      <c r="D23" s="136"/>
      <c r="E23" s="136"/>
      <c r="F23" s="137"/>
      <c r="G23" s="286"/>
      <c r="H23" s="287" t="str">
        <f>IF(G23="","",VLOOKUP(G23,選択肢!$A$3:$B$8,2,0))</f>
        <v/>
      </c>
      <c r="I23" s="143"/>
      <c r="J23" s="144"/>
      <c r="K23" s="158"/>
      <c r="L23" s="285" t="str">
        <f>IF(K23="","",VLOOKUP(K23,選択肢!$E$3:$F$14,2,0))</f>
        <v/>
      </c>
      <c r="M23" s="146"/>
      <c r="N23" s="127">
        <f t="shared" si="1"/>
        <v>0</v>
      </c>
      <c r="O23" s="75"/>
      <c r="P23" s="75"/>
      <c r="Q23" s="75"/>
      <c r="R23" s="75"/>
      <c r="S23" s="75"/>
      <c r="T23" s="75"/>
      <c r="V23" s="1"/>
      <c r="W23" s="1"/>
      <c r="X23" s="1"/>
      <c r="Y23" s="1"/>
      <c r="Z23" s="1"/>
      <c r="AA23" s="1"/>
    </row>
    <row r="24" spans="1:27" s="5" customFormat="1" ht="39.6" customHeight="1" x14ac:dyDescent="0.2">
      <c r="A24" s="190">
        <v>5</v>
      </c>
      <c r="B24" s="156"/>
      <c r="C24" s="156"/>
      <c r="D24" s="136"/>
      <c r="E24" s="136"/>
      <c r="F24" s="137"/>
      <c r="G24" s="286"/>
      <c r="H24" s="149" t="str">
        <f>IF(G24="","",VLOOKUP(G24,選択肢!$A$3:$B$8,2,0))</f>
        <v/>
      </c>
      <c r="I24" s="143"/>
      <c r="J24" s="144"/>
      <c r="K24" s="158"/>
      <c r="L24" s="285" t="str">
        <f>IF(K24="","",VLOOKUP(K24,選択肢!$E$3:$F$14,2,0))</f>
        <v/>
      </c>
      <c r="M24" s="146"/>
      <c r="N24" s="127">
        <f t="shared" si="1"/>
        <v>0</v>
      </c>
      <c r="O24" s="75"/>
      <c r="P24" s="75"/>
      <c r="Q24" s="75"/>
      <c r="R24" s="75"/>
      <c r="S24" s="75"/>
      <c r="T24" s="75"/>
      <c r="V24" s="1"/>
      <c r="W24" s="1"/>
      <c r="X24" s="1"/>
      <c r="Y24" s="1"/>
      <c r="Z24" s="1"/>
      <c r="AA24" s="1"/>
    </row>
    <row r="25" spans="1:27" s="5" customFormat="1" ht="39.6" customHeight="1" x14ac:dyDescent="0.2">
      <c r="A25" s="190">
        <v>6</v>
      </c>
      <c r="B25" s="156"/>
      <c r="C25" s="156"/>
      <c r="D25" s="136"/>
      <c r="E25" s="136"/>
      <c r="F25" s="137"/>
      <c r="G25" s="286"/>
      <c r="H25" s="149" t="str">
        <f>IF(G25="","",VLOOKUP(G25,選択肢!$A$3:$B$8,2,0))</f>
        <v/>
      </c>
      <c r="I25" s="143"/>
      <c r="J25" s="144"/>
      <c r="K25" s="158"/>
      <c r="L25" s="285" t="str">
        <f>IF(K25="","",VLOOKUP(K25,選択肢!$E$3:$F$14,2,0))</f>
        <v/>
      </c>
      <c r="M25" s="146"/>
      <c r="N25" s="127">
        <f t="shared" si="1"/>
        <v>0</v>
      </c>
      <c r="O25" s="75"/>
      <c r="P25" s="75"/>
      <c r="Q25" s="75"/>
      <c r="R25" s="75"/>
      <c r="S25" s="75"/>
      <c r="T25" s="75"/>
      <c r="V25" s="1"/>
      <c r="W25" s="1"/>
      <c r="X25" s="1"/>
      <c r="Y25" s="1"/>
      <c r="Z25" s="1"/>
      <c r="AA25" s="1"/>
    </row>
    <row r="26" spans="1:27" s="5" customFormat="1" ht="39.6" customHeight="1" x14ac:dyDescent="0.2">
      <c r="A26" s="190">
        <v>7</v>
      </c>
      <c r="B26" s="156"/>
      <c r="C26" s="156"/>
      <c r="D26" s="136"/>
      <c r="E26" s="136"/>
      <c r="F26" s="137"/>
      <c r="G26" s="286"/>
      <c r="H26" s="149" t="str">
        <f>IF(G26="","",VLOOKUP(G26,選択肢!$A$3:$B$8,2,0))</f>
        <v/>
      </c>
      <c r="I26" s="143"/>
      <c r="J26" s="144"/>
      <c r="K26" s="158"/>
      <c r="L26" s="285" t="str">
        <f>IF(K26="","",VLOOKUP(K26,選択肢!$E$3:$F$14,2,0))</f>
        <v/>
      </c>
      <c r="M26" s="146"/>
      <c r="N26" s="127">
        <f t="shared" si="1"/>
        <v>0</v>
      </c>
      <c r="O26" s="75"/>
      <c r="P26" s="75"/>
      <c r="Q26" s="75"/>
      <c r="R26" s="75"/>
      <c r="S26" s="75"/>
      <c r="T26" s="75"/>
      <c r="V26" s="1"/>
      <c r="W26" s="1"/>
      <c r="X26" s="1"/>
      <c r="Y26" s="1"/>
      <c r="Z26" s="1"/>
      <c r="AA26" s="1"/>
    </row>
    <row r="27" spans="1:27" s="5" customFormat="1" ht="39.6" customHeight="1" x14ac:dyDescent="0.2">
      <c r="A27" s="190">
        <v>8</v>
      </c>
      <c r="B27" s="156"/>
      <c r="C27" s="156"/>
      <c r="D27" s="136"/>
      <c r="E27" s="136"/>
      <c r="F27" s="137"/>
      <c r="G27" s="286"/>
      <c r="H27" s="149" t="str">
        <f>IF(G27="","",VLOOKUP(G27,選択肢!$A$3:$B$8,2,0))</f>
        <v/>
      </c>
      <c r="I27" s="143"/>
      <c r="J27" s="144"/>
      <c r="K27" s="158"/>
      <c r="L27" s="285" t="str">
        <f>IF(K27="","",VLOOKUP(K27,選択肢!$E$3:$F$14,2,0))</f>
        <v/>
      </c>
      <c r="M27" s="146"/>
      <c r="N27" s="127">
        <f t="shared" si="1"/>
        <v>0</v>
      </c>
      <c r="O27" s="75"/>
      <c r="P27" s="75"/>
      <c r="Q27" s="75"/>
      <c r="R27" s="75"/>
      <c r="S27" s="75"/>
      <c r="T27" s="75"/>
      <c r="V27" s="1"/>
      <c r="W27" s="1"/>
      <c r="X27" s="1"/>
      <c r="Y27" s="1"/>
      <c r="Z27" s="1"/>
      <c r="AA27" s="1"/>
    </row>
    <row r="28" spans="1:27" s="5" customFormat="1" ht="39.6" customHeight="1" x14ac:dyDescent="0.2">
      <c r="A28" s="190">
        <v>9</v>
      </c>
      <c r="B28" s="156"/>
      <c r="C28" s="156"/>
      <c r="D28" s="136"/>
      <c r="E28" s="136"/>
      <c r="F28" s="137"/>
      <c r="G28" s="286"/>
      <c r="H28" s="149" t="str">
        <f>IF(G28="","",VLOOKUP(G28,選択肢!$A$3:$B$8,2,0))</f>
        <v/>
      </c>
      <c r="I28" s="143"/>
      <c r="J28" s="144"/>
      <c r="K28" s="158"/>
      <c r="L28" s="285" t="str">
        <f>IF(K28="","",VLOOKUP(K28,選択肢!$E$3:$F$14,2,0))</f>
        <v/>
      </c>
      <c r="M28" s="146"/>
      <c r="N28" s="127">
        <f t="shared" si="1"/>
        <v>0</v>
      </c>
      <c r="O28" s="75"/>
      <c r="P28" s="75"/>
      <c r="Q28" s="75"/>
      <c r="R28" s="75"/>
      <c r="S28" s="75"/>
      <c r="T28" s="75"/>
      <c r="V28" s="1"/>
      <c r="W28" s="1"/>
      <c r="X28" s="1"/>
      <c r="Y28" s="1"/>
      <c r="Z28" s="1"/>
      <c r="AA28" s="1"/>
    </row>
    <row r="29" spans="1:27" s="5" customFormat="1" ht="39.6" customHeight="1" x14ac:dyDescent="0.2">
      <c r="A29" s="190">
        <v>10</v>
      </c>
      <c r="B29" s="156"/>
      <c r="C29" s="156"/>
      <c r="D29" s="136"/>
      <c r="E29" s="136"/>
      <c r="F29" s="137"/>
      <c r="G29" s="286"/>
      <c r="H29" s="149" t="str">
        <f>IF(G29="","",VLOOKUP(G29,選択肢!$A$3:$B$8,2,0))</f>
        <v/>
      </c>
      <c r="I29" s="143"/>
      <c r="J29" s="144"/>
      <c r="K29" s="158"/>
      <c r="L29" s="285" t="str">
        <f>IF(K29="","",VLOOKUP(K29,選択肢!$E$3:$F$14,2,0))</f>
        <v/>
      </c>
      <c r="M29" s="146"/>
      <c r="N29" s="127">
        <f t="shared" si="1"/>
        <v>0</v>
      </c>
      <c r="O29" s="75"/>
      <c r="P29" s="75"/>
      <c r="Q29" s="75"/>
      <c r="R29" s="75"/>
      <c r="S29" s="75"/>
      <c r="T29" s="75"/>
      <c r="V29" s="1"/>
      <c r="W29" s="1"/>
      <c r="X29" s="1"/>
      <c r="Y29" s="1"/>
      <c r="Z29" s="1"/>
      <c r="AA29" s="1"/>
    </row>
    <row r="30" spans="1:27" s="5" customFormat="1" ht="39.6" customHeight="1" x14ac:dyDescent="0.2">
      <c r="A30" s="190">
        <v>11</v>
      </c>
      <c r="B30" s="156"/>
      <c r="C30" s="156"/>
      <c r="D30" s="136"/>
      <c r="E30" s="136"/>
      <c r="F30" s="137"/>
      <c r="G30" s="286"/>
      <c r="H30" s="149" t="str">
        <f>IF(G30="","",VLOOKUP(G30,選択肢!$A$3:$B$8,2,0))</f>
        <v/>
      </c>
      <c r="I30" s="143"/>
      <c r="J30" s="144"/>
      <c r="K30" s="158"/>
      <c r="L30" s="285" t="str">
        <f>IF(K30="","",VLOOKUP(K30,選択肢!$E$3:$F$14,2,0))</f>
        <v/>
      </c>
      <c r="M30" s="146"/>
      <c r="N30" s="127">
        <f t="shared" si="1"/>
        <v>0</v>
      </c>
      <c r="O30" s="75"/>
      <c r="P30" s="75"/>
      <c r="Q30" s="75"/>
      <c r="R30" s="75"/>
      <c r="S30" s="75"/>
      <c r="T30" s="75"/>
      <c r="V30" s="1"/>
      <c r="W30" s="1"/>
      <c r="X30" s="1"/>
      <c r="Y30" s="1"/>
      <c r="Z30" s="1"/>
      <c r="AA30" s="1"/>
    </row>
    <row r="31" spans="1:27" s="5" customFormat="1" ht="39.6" customHeight="1" x14ac:dyDescent="0.2">
      <c r="A31" s="190">
        <v>12</v>
      </c>
      <c r="B31" s="156"/>
      <c r="C31" s="156"/>
      <c r="D31" s="136"/>
      <c r="E31" s="136"/>
      <c r="F31" s="137"/>
      <c r="G31" s="286"/>
      <c r="H31" s="149" t="str">
        <f>IF(G31="","",VLOOKUP(G31,選択肢!$A$3:$B$8,2,0))</f>
        <v/>
      </c>
      <c r="I31" s="143"/>
      <c r="J31" s="144"/>
      <c r="K31" s="158"/>
      <c r="L31" s="285" t="str">
        <f>IF(K31="","",VLOOKUP(K31,選択肢!$E$3:$F$14,2,0))</f>
        <v/>
      </c>
      <c r="M31" s="146"/>
      <c r="N31" s="127">
        <f t="shared" si="1"/>
        <v>0</v>
      </c>
      <c r="O31" s="75"/>
      <c r="P31" s="75"/>
      <c r="Q31" s="75"/>
      <c r="R31" s="75"/>
      <c r="S31" s="75"/>
      <c r="T31" s="75"/>
      <c r="V31" s="1"/>
      <c r="W31" s="1"/>
      <c r="X31" s="1"/>
      <c r="Y31" s="1"/>
      <c r="Z31" s="1"/>
      <c r="AA31" s="1"/>
    </row>
    <row r="32" spans="1:27" s="5" customFormat="1" ht="39.6" customHeight="1" x14ac:dyDescent="0.2">
      <c r="A32" s="190">
        <v>13</v>
      </c>
      <c r="B32" s="156"/>
      <c r="C32" s="156"/>
      <c r="D32" s="136"/>
      <c r="E32" s="136"/>
      <c r="F32" s="137"/>
      <c r="G32" s="286"/>
      <c r="H32" s="149" t="str">
        <f>IF(G32="","",VLOOKUP(G32,選択肢!$A$3:$B$8,2,0))</f>
        <v/>
      </c>
      <c r="I32" s="143"/>
      <c r="J32" s="144"/>
      <c r="K32" s="158"/>
      <c r="L32" s="285" t="str">
        <f>IF(K32="","",VLOOKUP(K32,選択肢!$E$3:$F$14,2,0))</f>
        <v/>
      </c>
      <c r="M32" s="146"/>
      <c r="N32" s="127">
        <f t="shared" si="1"/>
        <v>0</v>
      </c>
      <c r="O32" s="75"/>
      <c r="P32" s="75"/>
      <c r="Q32" s="75"/>
      <c r="R32" s="75"/>
      <c r="S32" s="75"/>
      <c r="T32" s="75"/>
      <c r="V32" s="1"/>
      <c r="W32" s="1"/>
      <c r="X32" s="1"/>
      <c r="Y32" s="1"/>
      <c r="Z32" s="1"/>
      <c r="AA32" s="1"/>
    </row>
    <row r="33" spans="1:27" s="5" customFormat="1" ht="39.6" customHeight="1" x14ac:dyDescent="0.2">
      <c r="A33" s="190">
        <v>14</v>
      </c>
      <c r="B33" s="156"/>
      <c r="C33" s="156"/>
      <c r="D33" s="136"/>
      <c r="E33" s="136"/>
      <c r="F33" s="137"/>
      <c r="G33" s="286"/>
      <c r="H33" s="149" t="str">
        <f>IF(G33="","",VLOOKUP(G33,選択肢!$A$3:$B$8,2,0))</f>
        <v/>
      </c>
      <c r="I33" s="143"/>
      <c r="J33" s="144"/>
      <c r="K33" s="158"/>
      <c r="L33" s="285" t="str">
        <f>IF(K33="","",VLOOKUP(K33,選択肢!$E$3:$F$14,2,0))</f>
        <v/>
      </c>
      <c r="M33" s="146"/>
      <c r="N33" s="127">
        <f t="shared" si="1"/>
        <v>0</v>
      </c>
      <c r="O33" s="75"/>
      <c r="P33" s="75"/>
      <c r="Q33" s="75"/>
      <c r="R33" s="75"/>
      <c r="S33" s="75"/>
      <c r="T33" s="75"/>
      <c r="V33" s="1"/>
      <c r="W33" s="1"/>
      <c r="X33" s="1"/>
      <c r="Y33" s="1"/>
      <c r="Z33" s="1"/>
      <c r="AA33" s="1"/>
    </row>
    <row r="34" spans="1:27" s="5" customFormat="1" ht="39.6" customHeight="1" x14ac:dyDescent="0.2">
      <c r="A34" s="190">
        <v>15</v>
      </c>
      <c r="B34" s="156"/>
      <c r="C34" s="156"/>
      <c r="D34" s="136"/>
      <c r="E34" s="136"/>
      <c r="F34" s="137"/>
      <c r="G34" s="286"/>
      <c r="H34" s="149" t="str">
        <f>IF(G34="","",VLOOKUP(G34,選択肢!$A$3:$B$8,2,0))</f>
        <v/>
      </c>
      <c r="I34" s="143"/>
      <c r="J34" s="144"/>
      <c r="K34" s="158"/>
      <c r="L34" s="285" t="str">
        <f>IF(K34="","",VLOOKUP(K34,選択肢!$E$3:$F$14,2,0))</f>
        <v/>
      </c>
      <c r="M34" s="146"/>
      <c r="N34" s="127">
        <f t="shared" si="1"/>
        <v>0</v>
      </c>
      <c r="O34" s="75"/>
      <c r="P34" s="75"/>
      <c r="Q34" s="75"/>
      <c r="R34" s="75"/>
      <c r="S34" s="75"/>
      <c r="T34" s="75"/>
      <c r="V34" s="1"/>
      <c r="W34" s="1"/>
      <c r="X34" s="1"/>
      <c r="Y34" s="1"/>
      <c r="Z34" s="1"/>
      <c r="AA34" s="1"/>
    </row>
    <row r="35" spans="1:27" s="5" customFormat="1" ht="39.6" customHeight="1" x14ac:dyDescent="0.2">
      <c r="A35" s="190">
        <v>16</v>
      </c>
      <c r="B35" s="156"/>
      <c r="C35" s="156"/>
      <c r="D35" s="136"/>
      <c r="E35" s="136"/>
      <c r="F35" s="137"/>
      <c r="G35" s="286"/>
      <c r="H35" s="149" t="str">
        <f>IF(G35="","",VLOOKUP(G35,選択肢!$A$3:$B$8,2,0))</f>
        <v/>
      </c>
      <c r="I35" s="143"/>
      <c r="J35" s="144"/>
      <c r="K35" s="158"/>
      <c r="L35" s="285" t="str">
        <f>IF(K35="","",VLOOKUP(K35,選択肢!$E$3:$F$14,2,0))</f>
        <v/>
      </c>
      <c r="M35" s="146"/>
      <c r="N35" s="127">
        <f t="shared" si="1"/>
        <v>0</v>
      </c>
      <c r="O35" s="75"/>
      <c r="P35" s="75"/>
      <c r="Q35" s="75"/>
      <c r="R35" s="75"/>
      <c r="S35" s="75"/>
      <c r="T35" s="75"/>
      <c r="V35" s="1"/>
      <c r="W35" s="1"/>
      <c r="X35" s="1"/>
      <c r="Y35" s="1"/>
      <c r="Z35" s="1"/>
      <c r="AA35" s="1"/>
    </row>
    <row r="36" spans="1:27" s="5" customFormat="1" ht="39.6" customHeight="1" x14ac:dyDescent="0.2">
      <c r="A36" s="190">
        <v>17</v>
      </c>
      <c r="B36" s="156"/>
      <c r="C36" s="156"/>
      <c r="D36" s="136"/>
      <c r="E36" s="136"/>
      <c r="F36" s="137"/>
      <c r="G36" s="286"/>
      <c r="H36" s="149" t="str">
        <f>IF(G36="","",VLOOKUP(G36,選択肢!$A$3:$B$8,2,0))</f>
        <v/>
      </c>
      <c r="I36" s="143"/>
      <c r="J36" s="144"/>
      <c r="K36" s="158"/>
      <c r="L36" s="285" t="str">
        <f>IF(K36="","",VLOOKUP(K36,選択肢!$E$3:$F$14,2,0))</f>
        <v/>
      </c>
      <c r="M36" s="146"/>
      <c r="N36" s="127">
        <f t="shared" si="1"/>
        <v>0</v>
      </c>
      <c r="O36" s="75"/>
      <c r="P36" s="75"/>
      <c r="Q36" s="75"/>
      <c r="R36" s="75"/>
      <c r="S36" s="75"/>
      <c r="T36" s="75"/>
      <c r="V36" s="1"/>
      <c r="W36" s="1"/>
      <c r="X36" s="1"/>
      <c r="Y36" s="1"/>
      <c r="Z36" s="1"/>
      <c r="AA36" s="1"/>
    </row>
    <row r="37" spans="1:27" s="5" customFormat="1" ht="39.6" customHeight="1" x14ac:dyDescent="0.2">
      <c r="A37" s="190">
        <v>18</v>
      </c>
      <c r="B37" s="156"/>
      <c r="C37" s="156"/>
      <c r="D37" s="136"/>
      <c r="E37" s="136"/>
      <c r="F37" s="137"/>
      <c r="G37" s="286"/>
      <c r="H37" s="149" t="str">
        <f>IF(G37="","",VLOOKUP(G37,選択肢!$A$3:$B$8,2,0))</f>
        <v/>
      </c>
      <c r="I37" s="143"/>
      <c r="J37" s="144"/>
      <c r="K37" s="158"/>
      <c r="L37" s="285" t="str">
        <f>IF(K37="","",VLOOKUP(K37,選択肢!$E$3:$F$14,2,0))</f>
        <v/>
      </c>
      <c r="M37" s="146"/>
      <c r="N37" s="127">
        <f t="shared" si="1"/>
        <v>0</v>
      </c>
      <c r="O37" s="75"/>
      <c r="P37" s="75"/>
      <c r="Q37" s="75"/>
      <c r="R37" s="75"/>
      <c r="S37" s="75"/>
      <c r="T37" s="75"/>
      <c r="V37" s="1"/>
      <c r="W37" s="1"/>
      <c r="X37" s="1"/>
      <c r="Y37" s="1"/>
      <c r="Z37" s="1"/>
      <c r="AA37" s="1"/>
    </row>
    <row r="38" spans="1:27" s="5" customFormat="1" ht="39.6" customHeight="1" x14ac:dyDescent="0.2">
      <c r="A38" s="190">
        <v>19</v>
      </c>
      <c r="B38" s="156"/>
      <c r="C38" s="156"/>
      <c r="D38" s="136"/>
      <c r="E38" s="136"/>
      <c r="F38" s="137"/>
      <c r="G38" s="286"/>
      <c r="H38" s="149" t="str">
        <f>IF(G38="","",VLOOKUP(G38,選択肢!$A$3:$B$8,2,0))</f>
        <v/>
      </c>
      <c r="I38" s="143"/>
      <c r="J38" s="144"/>
      <c r="K38" s="158"/>
      <c r="L38" s="285" t="str">
        <f>IF(K38="","",VLOOKUP(K38,選択肢!$E$3:$F$14,2,0))</f>
        <v/>
      </c>
      <c r="M38" s="146"/>
      <c r="N38" s="127">
        <f t="shared" si="1"/>
        <v>0</v>
      </c>
      <c r="O38" s="75"/>
      <c r="P38" s="75"/>
      <c r="Q38" s="75"/>
      <c r="R38" s="75"/>
      <c r="S38" s="75"/>
      <c r="T38" s="75"/>
      <c r="V38" s="1"/>
      <c r="W38" s="1"/>
      <c r="X38" s="1"/>
      <c r="Y38" s="1"/>
      <c r="Z38" s="1"/>
      <c r="AA38" s="1"/>
    </row>
    <row r="39" spans="1:27" s="5" customFormat="1" ht="39.6" customHeight="1" x14ac:dyDescent="0.2">
      <c r="A39" s="190">
        <v>20</v>
      </c>
      <c r="B39" s="156"/>
      <c r="C39" s="156"/>
      <c r="D39" s="136"/>
      <c r="E39" s="136"/>
      <c r="F39" s="137"/>
      <c r="G39" s="286"/>
      <c r="H39" s="149" t="str">
        <f>IF(G39="","",VLOOKUP(G39,選択肢!$A$3:$B$8,2,0))</f>
        <v/>
      </c>
      <c r="I39" s="143"/>
      <c r="J39" s="144"/>
      <c r="K39" s="158"/>
      <c r="L39" s="285" t="str">
        <f>IF(K39="","",VLOOKUP(K39,選択肢!$E$3:$F$14,2,0))</f>
        <v/>
      </c>
      <c r="M39" s="146"/>
      <c r="N39" s="127">
        <f t="shared" si="1"/>
        <v>0</v>
      </c>
      <c r="O39" s="75"/>
      <c r="P39" s="75"/>
      <c r="Q39" s="75"/>
      <c r="R39" s="75"/>
      <c r="S39" s="75"/>
      <c r="T39" s="75"/>
      <c r="V39" s="1"/>
      <c r="W39" s="1"/>
      <c r="X39" s="1"/>
      <c r="Y39" s="1"/>
      <c r="Z39" s="1"/>
      <c r="AA39" s="1"/>
    </row>
    <row r="40" spans="1:27" s="5" customFormat="1" ht="39.6" customHeight="1" x14ac:dyDescent="0.2">
      <c r="A40" s="190">
        <v>21</v>
      </c>
      <c r="B40" s="156"/>
      <c r="C40" s="156"/>
      <c r="D40" s="136"/>
      <c r="E40" s="136"/>
      <c r="F40" s="137"/>
      <c r="G40" s="286"/>
      <c r="H40" s="149" t="str">
        <f>IF(G40="","",VLOOKUP(G40,選択肢!$A$3:$B$8,2,0))</f>
        <v/>
      </c>
      <c r="I40" s="143"/>
      <c r="J40" s="144"/>
      <c r="K40" s="158"/>
      <c r="L40" s="285" t="str">
        <f>IF(K40="","",VLOOKUP(K40,選択肢!$E$3:$F$14,2,0))</f>
        <v/>
      </c>
      <c r="M40" s="146"/>
      <c r="N40" s="127">
        <f t="shared" si="1"/>
        <v>0</v>
      </c>
      <c r="O40" s="75"/>
      <c r="P40" s="75"/>
      <c r="Q40" s="75"/>
      <c r="R40" s="75"/>
      <c r="S40" s="75"/>
      <c r="T40" s="75"/>
      <c r="V40" s="1"/>
      <c r="W40" s="1"/>
      <c r="X40" s="1"/>
      <c r="Y40" s="1"/>
      <c r="Z40" s="1"/>
      <c r="AA40" s="1"/>
    </row>
    <row r="41" spans="1:27" s="5" customFormat="1" ht="39.6" customHeight="1" x14ac:dyDescent="0.2">
      <c r="A41" s="190">
        <v>22</v>
      </c>
      <c r="B41" s="156"/>
      <c r="C41" s="156"/>
      <c r="D41" s="136"/>
      <c r="E41" s="136"/>
      <c r="F41" s="137"/>
      <c r="G41" s="286"/>
      <c r="H41" s="149" t="str">
        <f>IF(G41="","",VLOOKUP(G41,選択肢!$A$3:$B$8,2,0))</f>
        <v/>
      </c>
      <c r="I41" s="143"/>
      <c r="J41" s="144"/>
      <c r="K41" s="158"/>
      <c r="L41" s="285" t="str">
        <f>IF(K41="","",VLOOKUP(K41,選択肢!$E$3:$F$14,2,0))</f>
        <v/>
      </c>
      <c r="M41" s="146"/>
      <c r="N41" s="127">
        <f t="shared" si="1"/>
        <v>0</v>
      </c>
      <c r="O41" s="75"/>
      <c r="P41" s="75"/>
      <c r="Q41" s="75"/>
      <c r="R41" s="75"/>
      <c r="S41" s="75"/>
      <c r="T41" s="75"/>
      <c r="V41" s="1"/>
      <c r="W41" s="1"/>
      <c r="X41" s="1"/>
      <c r="Y41" s="1"/>
      <c r="Z41" s="1"/>
      <c r="AA41" s="1"/>
    </row>
    <row r="42" spans="1:27" s="5" customFormat="1" ht="39.6" customHeight="1" x14ac:dyDescent="0.2">
      <c r="A42" s="190">
        <v>23</v>
      </c>
      <c r="B42" s="156"/>
      <c r="C42" s="156"/>
      <c r="D42" s="136"/>
      <c r="E42" s="136"/>
      <c r="F42" s="137"/>
      <c r="G42" s="286"/>
      <c r="H42" s="149" t="str">
        <f>IF(G42="","",VLOOKUP(G42,選択肢!$A$3:$B$8,2,0))</f>
        <v/>
      </c>
      <c r="I42" s="143"/>
      <c r="J42" s="144"/>
      <c r="K42" s="158"/>
      <c r="L42" s="285" t="str">
        <f>IF(K42="","",VLOOKUP(K42,選択肢!$E$3:$F$14,2,0))</f>
        <v/>
      </c>
      <c r="M42" s="146"/>
      <c r="N42" s="127">
        <f t="shared" si="1"/>
        <v>0</v>
      </c>
      <c r="O42" s="75"/>
      <c r="P42" s="75"/>
      <c r="Q42" s="75"/>
      <c r="R42" s="75"/>
      <c r="S42" s="75"/>
      <c r="T42" s="75"/>
      <c r="V42" s="1"/>
      <c r="W42" s="1"/>
      <c r="X42" s="1"/>
      <c r="Y42" s="1"/>
      <c r="Z42" s="1"/>
      <c r="AA42" s="1"/>
    </row>
    <row r="43" spans="1:27" s="5" customFormat="1" ht="39.6" customHeight="1" x14ac:dyDescent="0.2">
      <c r="A43" s="190">
        <v>24</v>
      </c>
      <c r="B43" s="156"/>
      <c r="C43" s="156"/>
      <c r="D43" s="136"/>
      <c r="E43" s="136"/>
      <c r="F43" s="137"/>
      <c r="G43" s="286"/>
      <c r="H43" s="149" t="str">
        <f>IF(G43="","",VLOOKUP(G43,選択肢!$A$3:$B$8,2,0))</f>
        <v/>
      </c>
      <c r="I43" s="143"/>
      <c r="J43" s="144"/>
      <c r="K43" s="158"/>
      <c r="L43" s="285" t="str">
        <f>IF(K43="","",VLOOKUP(K43,選択肢!$E$3:$F$14,2,0))</f>
        <v/>
      </c>
      <c r="M43" s="146"/>
      <c r="N43" s="127">
        <f t="shared" si="1"/>
        <v>0</v>
      </c>
      <c r="O43" s="75"/>
      <c r="P43" s="75"/>
      <c r="Q43" s="75"/>
      <c r="R43" s="75"/>
      <c r="S43" s="75"/>
      <c r="T43" s="75"/>
      <c r="V43" s="1"/>
      <c r="W43" s="1"/>
      <c r="X43" s="1"/>
      <c r="Y43" s="1"/>
      <c r="Z43" s="1"/>
      <c r="AA43" s="1"/>
    </row>
    <row r="44" spans="1:27" s="5" customFormat="1" ht="39.6" customHeight="1" x14ac:dyDescent="0.2">
      <c r="A44" s="190">
        <v>25</v>
      </c>
      <c r="B44" s="156"/>
      <c r="C44" s="156"/>
      <c r="D44" s="136"/>
      <c r="E44" s="136"/>
      <c r="F44" s="137"/>
      <c r="G44" s="286"/>
      <c r="H44" s="149" t="str">
        <f>IF(G44="","",VLOOKUP(G44,選択肢!$A$3:$B$8,2,0))</f>
        <v/>
      </c>
      <c r="I44" s="143"/>
      <c r="J44" s="144"/>
      <c r="K44" s="158"/>
      <c r="L44" s="285" t="str">
        <f>IF(K44="","",VLOOKUP(K44,選択肢!$E$3:$F$14,2,0))</f>
        <v/>
      </c>
      <c r="M44" s="146"/>
      <c r="N44" s="127">
        <f t="shared" si="1"/>
        <v>0</v>
      </c>
      <c r="O44" s="75"/>
      <c r="P44" s="75"/>
      <c r="Q44" s="75"/>
      <c r="R44" s="75"/>
      <c r="S44" s="75"/>
      <c r="T44" s="75"/>
      <c r="V44" s="1"/>
      <c r="W44" s="1"/>
      <c r="X44" s="1"/>
      <c r="Y44" s="1"/>
      <c r="Z44" s="1"/>
      <c r="AA44" s="1"/>
    </row>
    <row r="45" spans="1:27" s="5" customFormat="1" ht="39.6" customHeight="1" x14ac:dyDescent="0.2">
      <c r="A45" s="190">
        <v>26</v>
      </c>
      <c r="B45" s="156"/>
      <c r="C45" s="156"/>
      <c r="D45" s="136"/>
      <c r="E45" s="136"/>
      <c r="F45" s="137"/>
      <c r="G45" s="286"/>
      <c r="H45" s="149" t="str">
        <f>IF(G45="","",VLOOKUP(G45,選択肢!$A$3:$B$8,2,0))</f>
        <v/>
      </c>
      <c r="I45" s="143"/>
      <c r="J45" s="144"/>
      <c r="K45" s="158"/>
      <c r="L45" s="285" t="str">
        <f>IF(K45="","",VLOOKUP(K45,選択肢!$E$3:$F$14,2,0))</f>
        <v/>
      </c>
      <c r="M45" s="146"/>
      <c r="N45" s="127">
        <f t="shared" si="1"/>
        <v>0</v>
      </c>
      <c r="O45" s="75"/>
      <c r="P45" s="75"/>
      <c r="Q45" s="75"/>
      <c r="R45" s="75"/>
      <c r="S45" s="75"/>
      <c r="T45" s="75"/>
      <c r="V45" s="1"/>
      <c r="W45" s="1"/>
      <c r="X45" s="1"/>
      <c r="Y45" s="1"/>
      <c r="Z45" s="1"/>
      <c r="AA45" s="1"/>
    </row>
    <row r="46" spans="1:27" s="5" customFormat="1" ht="39.6" customHeight="1" x14ac:dyDescent="0.2">
      <c r="A46" s="190">
        <v>27</v>
      </c>
      <c r="B46" s="156"/>
      <c r="C46" s="156"/>
      <c r="D46" s="136"/>
      <c r="E46" s="136"/>
      <c r="F46" s="137"/>
      <c r="G46" s="286"/>
      <c r="H46" s="149" t="str">
        <f>IF(G46="","",VLOOKUP(G46,選択肢!$A$3:$B$8,2,0))</f>
        <v/>
      </c>
      <c r="I46" s="143"/>
      <c r="J46" s="144"/>
      <c r="K46" s="158"/>
      <c r="L46" s="285" t="str">
        <f>IF(K46="","",VLOOKUP(K46,選択肢!$E$3:$F$14,2,0))</f>
        <v/>
      </c>
      <c r="M46" s="146"/>
      <c r="N46" s="127">
        <f t="shared" si="1"/>
        <v>0</v>
      </c>
      <c r="O46" s="75"/>
      <c r="P46" s="75"/>
      <c r="Q46" s="75"/>
      <c r="R46" s="75"/>
      <c r="S46" s="75"/>
      <c r="T46" s="75"/>
      <c r="V46" s="1"/>
      <c r="W46" s="1"/>
      <c r="X46" s="1"/>
      <c r="Y46" s="1"/>
      <c r="Z46" s="1"/>
      <c r="AA46" s="1"/>
    </row>
    <row r="47" spans="1:27" s="5" customFormat="1" ht="39.6" customHeight="1" x14ac:dyDescent="0.2">
      <c r="A47" s="190">
        <v>28</v>
      </c>
      <c r="B47" s="156"/>
      <c r="C47" s="156"/>
      <c r="D47" s="136"/>
      <c r="E47" s="136"/>
      <c r="F47" s="137"/>
      <c r="G47" s="286"/>
      <c r="H47" s="149" t="str">
        <f>IF(G47="","",VLOOKUP(G47,選択肢!$A$3:$B$8,2,0))</f>
        <v/>
      </c>
      <c r="I47" s="143"/>
      <c r="J47" s="144"/>
      <c r="K47" s="158"/>
      <c r="L47" s="285" t="str">
        <f>IF(K47="","",VLOOKUP(K47,選択肢!$E$3:$F$14,2,0))</f>
        <v/>
      </c>
      <c r="M47" s="146"/>
      <c r="N47" s="127">
        <f t="shared" si="1"/>
        <v>0</v>
      </c>
      <c r="O47" s="75"/>
      <c r="P47" s="75"/>
      <c r="Q47" s="75"/>
      <c r="R47" s="75"/>
      <c r="S47" s="75"/>
      <c r="T47" s="75"/>
      <c r="V47" s="1"/>
      <c r="W47" s="1"/>
      <c r="X47" s="1"/>
      <c r="Y47" s="1"/>
      <c r="Z47" s="1"/>
      <c r="AA47" s="1"/>
    </row>
    <row r="48" spans="1:27" s="5" customFormat="1" ht="39.6" customHeight="1" x14ac:dyDescent="0.2">
      <c r="A48" s="190">
        <v>29</v>
      </c>
      <c r="B48" s="156"/>
      <c r="C48" s="156"/>
      <c r="D48" s="136"/>
      <c r="E48" s="136"/>
      <c r="F48" s="137"/>
      <c r="G48" s="286"/>
      <c r="H48" s="149" t="str">
        <f>IF(G48="","",VLOOKUP(G48,選択肢!$A$3:$B$8,2,0))</f>
        <v/>
      </c>
      <c r="I48" s="143"/>
      <c r="J48" s="144"/>
      <c r="K48" s="158"/>
      <c r="L48" s="285" t="str">
        <f>IF(K48="","",VLOOKUP(K48,選択肢!$E$3:$F$14,2,0))</f>
        <v/>
      </c>
      <c r="M48" s="146"/>
      <c r="N48" s="127">
        <f t="shared" si="1"/>
        <v>0</v>
      </c>
      <c r="O48" s="75"/>
      <c r="P48" s="75"/>
      <c r="Q48" s="75"/>
      <c r="R48" s="75"/>
      <c r="S48" s="75"/>
      <c r="T48" s="75"/>
      <c r="V48" s="1"/>
      <c r="W48" s="1"/>
      <c r="X48" s="1"/>
      <c r="Y48" s="1"/>
      <c r="Z48" s="1"/>
      <c r="AA48" s="1"/>
    </row>
    <row r="49" spans="1:27" s="5" customFormat="1" ht="39.6" customHeight="1" x14ac:dyDescent="0.2">
      <c r="A49" s="190">
        <v>30</v>
      </c>
      <c r="B49" s="156"/>
      <c r="C49" s="156"/>
      <c r="D49" s="136"/>
      <c r="E49" s="136"/>
      <c r="F49" s="137"/>
      <c r="G49" s="286"/>
      <c r="H49" s="149" t="str">
        <f>IF(G49="","",VLOOKUP(G49,選択肢!$A$3:$B$8,2,0))</f>
        <v/>
      </c>
      <c r="I49" s="143"/>
      <c r="J49" s="144"/>
      <c r="K49" s="158"/>
      <c r="L49" s="285" t="str">
        <f>IF(K49="","",VLOOKUP(K49,選択肢!$E$3:$F$14,2,0))</f>
        <v/>
      </c>
      <c r="M49" s="146"/>
      <c r="N49" s="127">
        <f t="shared" si="1"/>
        <v>0</v>
      </c>
      <c r="O49" s="75"/>
      <c r="P49" s="75"/>
      <c r="Q49" s="75"/>
      <c r="R49" s="75"/>
      <c r="S49" s="75"/>
      <c r="T49" s="75"/>
      <c r="V49" s="1"/>
      <c r="W49" s="1"/>
      <c r="X49" s="1"/>
      <c r="Y49" s="1"/>
      <c r="Z49" s="1"/>
      <c r="AA49" s="1"/>
    </row>
    <row r="50" spans="1:27" s="5" customFormat="1" ht="39.6" customHeight="1" x14ac:dyDescent="0.2">
      <c r="A50" s="190">
        <v>31</v>
      </c>
      <c r="B50" s="156"/>
      <c r="C50" s="156"/>
      <c r="D50" s="136"/>
      <c r="E50" s="136"/>
      <c r="F50" s="137"/>
      <c r="G50" s="286"/>
      <c r="H50" s="149" t="str">
        <f>IF(G50="","",VLOOKUP(G50,選択肢!$A$3:$B$8,2,0))</f>
        <v/>
      </c>
      <c r="I50" s="143"/>
      <c r="J50" s="144"/>
      <c r="K50" s="158"/>
      <c r="L50" s="285" t="str">
        <f>IF(K50="","",VLOOKUP(K50,選択肢!$E$3:$F$14,2,0))</f>
        <v/>
      </c>
      <c r="M50" s="146"/>
      <c r="N50" s="127">
        <f t="shared" si="1"/>
        <v>0</v>
      </c>
      <c r="O50" s="75"/>
      <c r="P50" s="75"/>
      <c r="Q50" s="75"/>
      <c r="R50" s="75"/>
      <c r="S50" s="75"/>
      <c r="T50" s="75"/>
      <c r="V50" s="1"/>
      <c r="W50" s="1"/>
      <c r="X50" s="1"/>
      <c r="Y50" s="1"/>
      <c r="Z50" s="1"/>
      <c r="AA50" s="1"/>
    </row>
    <row r="51" spans="1:27" s="5" customFormat="1" ht="39.6" customHeight="1" x14ac:dyDescent="0.2">
      <c r="A51" s="190">
        <v>32</v>
      </c>
      <c r="B51" s="156"/>
      <c r="C51" s="156"/>
      <c r="D51" s="136"/>
      <c r="E51" s="136"/>
      <c r="F51" s="137"/>
      <c r="G51" s="286"/>
      <c r="H51" s="149" t="str">
        <f>IF(G51="","",VLOOKUP(G51,選択肢!$A$3:$B$8,2,0))</f>
        <v/>
      </c>
      <c r="I51" s="143"/>
      <c r="J51" s="144"/>
      <c r="K51" s="158"/>
      <c r="L51" s="285" t="str">
        <f>IF(K51="","",VLOOKUP(K51,選択肢!$E$3:$F$14,2,0))</f>
        <v/>
      </c>
      <c r="M51" s="146"/>
      <c r="N51" s="127">
        <f t="shared" si="1"/>
        <v>0</v>
      </c>
      <c r="O51" s="75"/>
      <c r="P51" s="75"/>
      <c r="Q51" s="75"/>
      <c r="R51" s="75"/>
      <c r="S51" s="75"/>
      <c r="T51" s="75"/>
      <c r="V51" s="1"/>
      <c r="W51" s="1"/>
      <c r="X51" s="1"/>
      <c r="Y51" s="1"/>
      <c r="Z51" s="1"/>
      <c r="AA51" s="1"/>
    </row>
    <row r="52" spans="1:27" s="5" customFormat="1" ht="39.6" customHeight="1" x14ac:dyDescent="0.2">
      <c r="A52" s="190">
        <v>33</v>
      </c>
      <c r="B52" s="156"/>
      <c r="C52" s="156"/>
      <c r="D52" s="136"/>
      <c r="E52" s="136"/>
      <c r="F52" s="137"/>
      <c r="G52" s="286"/>
      <c r="H52" s="149" t="str">
        <f>IF(G52="","",VLOOKUP(G52,選択肢!$A$3:$B$8,2,0))</f>
        <v/>
      </c>
      <c r="I52" s="143"/>
      <c r="J52" s="144"/>
      <c r="K52" s="158"/>
      <c r="L52" s="285" t="str">
        <f>IF(K52="","",VLOOKUP(K52,選択肢!$E$3:$F$14,2,0))</f>
        <v/>
      </c>
      <c r="M52" s="146"/>
      <c r="N52" s="127">
        <f t="shared" si="1"/>
        <v>0</v>
      </c>
      <c r="O52" s="75"/>
      <c r="P52" s="75"/>
      <c r="Q52" s="75"/>
      <c r="R52" s="75"/>
      <c r="S52" s="75"/>
      <c r="T52" s="75"/>
      <c r="V52" s="1"/>
      <c r="W52" s="1"/>
      <c r="X52" s="1"/>
      <c r="Y52" s="1"/>
      <c r="Z52" s="1"/>
      <c r="AA52" s="1"/>
    </row>
    <row r="53" spans="1:27" s="5" customFormat="1" ht="39.6" customHeight="1" x14ac:dyDescent="0.2">
      <c r="A53" s="190">
        <v>34</v>
      </c>
      <c r="B53" s="156"/>
      <c r="C53" s="156"/>
      <c r="D53" s="136"/>
      <c r="E53" s="136"/>
      <c r="F53" s="137"/>
      <c r="G53" s="286"/>
      <c r="H53" s="149" t="str">
        <f>IF(G53="","",VLOOKUP(G53,選択肢!$A$3:$B$8,2,0))</f>
        <v/>
      </c>
      <c r="I53" s="143"/>
      <c r="J53" s="144"/>
      <c r="K53" s="158"/>
      <c r="L53" s="285" t="str">
        <f>IF(K53="","",VLOOKUP(K53,選択肢!$E$3:$F$14,2,0))</f>
        <v/>
      </c>
      <c r="M53" s="146"/>
      <c r="N53" s="127">
        <f t="shared" si="1"/>
        <v>0</v>
      </c>
      <c r="O53" s="75"/>
      <c r="P53" s="75"/>
      <c r="Q53" s="75"/>
      <c r="R53" s="75"/>
      <c r="S53" s="75"/>
      <c r="T53" s="75"/>
      <c r="V53" s="1"/>
      <c r="W53" s="1"/>
      <c r="X53" s="1"/>
      <c r="Y53" s="1"/>
      <c r="Z53" s="1"/>
      <c r="AA53" s="1"/>
    </row>
    <row r="54" spans="1:27" s="5" customFormat="1" ht="39.6" customHeight="1" x14ac:dyDescent="0.2">
      <c r="A54" s="190">
        <v>35</v>
      </c>
      <c r="B54" s="156"/>
      <c r="C54" s="156"/>
      <c r="D54" s="136"/>
      <c r="E54" s="136"/>
      <c r="F54" s="137"/>
      <c r="G54" s="286"/>
      <c r="H54" s="149" t="str">
        <f>IF(G54="","",VLOOKUP(G54,選択肢!$A$3:$B$8,2,0))</f>
        <v/>
      </c>
      <c r="I54" s="143"/>
      <c r="J54" s="144"/>
      <c r="K54" s="158"/>
      <c r="L54" s="285" t="str">
        <f>IF(K54="","",VLOOKUP(K54,選択肢!$E$3:$F$14,2,0))</f>
        <v/>
      </c>
      <c r="M54" s="146"/>
      <c r="N54" s="127">
        <f t="shared" si="1"/>
        <v>0</v>
      </c>
      <c r="O54" s="75"/>
      <c r="P54" s="75"/>
      <c r="Q54" s="75"/>
      <c r="R54" s="75"/>
      <c r="S54" s="75"/>
      <c r="T54" s="75"/>
      <c r="V54" s="1"/>
      <c r="W54" s="1"/>
      <c r="X54" s="1"/>
      <c r="Y54" s="1"/>
      <c r="Z54" s="1"/>
      <c r="AA54" s="1"/>
    </row>
    <row r="55" spans="1:27" s="5" customFormat="1" ht="39.6" customHeight="1" x14ac:dyDescent="0.2">
      <c r="A55" s="190">
        <v>36</v>
      </c>
      <c r="B55" s="156"/>
      <c r="C55" s="156"/>
      <c r="D55" s="136"/>
      <c r="E55" s="136"/>
      <c r="F55" s="137"/>
      <c r="G55" s="286"/>
      <c r="H55" s="149" t="str">
        <f>IF(G55="","",VLOOKUP(G55,選択肢!$A$3:$B$8,2,0))</f>
        <v/>
      </c>
      <c r="I55" s="143"/>
      <c r="J55" s="144"/>
      <c r="K55" s="158"/>
      <c r="L55" s="285" t="str">
        <f>IF(K55="","",VLOOKUP(K55,選択肢!$E$3:$F$14,2,0))</f>
        <v/>
      </c>
      <c r="M55" s="146"/>
      <c r="N55" s="127">
        <f t="shared" si="1"/>
        <v>0</v>
      </c>
      <c r="O55" s="75"/>
      <c r="P55" s="75"/>
      <c r="Q55" s="75"/>
      <c r="R55" s="75"/>
      <c r="S55" s="75"/>
      <c r="T55" s="75"/>
      <c r="V55" s="1"/>
      <c r="W55" s="1"/>
      <c r="X55" s="1"/>
      <c r="Y55" s="1"/>
      <c r="Z55" s="1"/>
      <c r="AA55" s="1"/>
    </row>
    <row r="56" spans="1:27" s="5" customFormat="1" ht="39.6" customHeight="1" x14ac:dyDescent="0.2">
      <c r="A56" s="190">
        <v>37</v>
      </c>
      <c r="B56" s="156"/>
      <c r="C56" s="156"/>
      <c r="D56" s="136"/>
      <c r="E56" s="136"/>
      <c r="F56" s="137"/>
      <c r="G56" s="286"/>
      <c r="H56" s="149" t="str">
        <f>IF(G56="","",VLOOKUP(G56,選択肢!$A$3:$B$8,2,0))</f>
        <v/>
      </c>
      <c r="I56" s="143"/>
      <c r="J56" s="144"/>
      <c r="K56" s="158"/>
      <c r="L56" s="285" t="str">
        <f>IF(K56="","",VLOOKUP(K56,選択肢!$E$3:$F$14,2,0))</f>
        <v/>
      </c>
      <c r="M56" s="146"/>
      <c r="N56" s="127">
        <f t="shared" si="1"/>
        <v>0</v>
      </c>
      <c r="O56" s="75"/>
      <c r="P56" s="75"/>
      <c r="Q56" s="75"/>
      <c r="R56" s="75"/>
      <c r="S56" s="75"/>
      <c r="T56" s="75"/>
      <c r="V56" s="1"/>
      <c r="W56" s="1"/>
      <c r="X56" s="1"/>
      <c r="Y56" s="1"/>
      <c r="Z56" s="1"/>
      <c r="AA56" s="1"/>
    </row>
    <row r="57" spans="1:27" s="5" customFormat="1" ht="39.6" customHeight="1" x14ac:dyDescent="0.2">
      <c r="A57" s="190">
        <v>38</v>
      </c>
      <c r="B57" s="156"/>
      <c r="C57" s="156"/>
      <c r="D57" s="136"/>
      <c r="E57" s="136"/>
      <c r="F57" s="137"/>
      <c r="G57" s="286"/>
      <c r="H57" s="149" t="str">
        <f>IF(G57="","",VLOOKUP(G57,選択肢!$A$3:$B$8,2,0))</f>
        <v/>
      </c>
      <c r="I57" s="143"/>
      <c r="J57" s="144"/>
      <c r="K57" s="158"/>
      <c r="L57" s="285" t="str">
        <f>IF(K57="","",VLOOKUP(K57,選択肢!$E$3:$F$14,2,0))</f>
        <v/>
      </c>
      <c r="M57" s="146"/>
      <c r="N57" s="127">
        <f t="shared" si="1"/>
        <v>0</v>
      </c>
      <c r="O57" s="75"/>
      <c r="P57" s="75"/>
      <c r="Q57" s="75"/>
      <c r="R57" s="75"/>
      <c r="S57" s="75"/>
      <c r="T57" s="75"/>
      <c r="V57" s="1"/>
      <c r="W57" s="1"/>
      <c r="X57" s="1"/>
      <c r="Y57" s="1"/>
      <c r="Z57" s="1"/>
      <c r="AA57" s="1"/>
    </row>
    <row r="58" spans="1:27" s="5" customFormat="1" ht="39.6" customHeight="1" x14ac:dyDescent="0.2">
      <c r="A58" s="190">
        <v>39</v>
      </c>
      <c r="B58" s="156"/>
      <c r="C58" s="156"/>
      <c r="D58" s="136"/>
      <c r="E58" s="136"/>
      <c r="F58" s="137"/>
      <c r="G58" s="286"/>
      <c r="H58" s="149" t="str">
        <f>IF(G58="","",VLOOKUP(G58,選択肢!$A$3:$B$8,2,0))</f>
        <v/>
      </c>
      <c r="I58" s="143"/>
      <c r="J58" s="144"/>
      <c r="K58" s="158"/>
      <c r="L58" s="285" t="str">
        <f>IF(K58="","",VLOOKUP(K58,選択肢!$E$3:$F$14,2,0))</f>
        <v/>
      </c>
      <c r="M58" s="146"/>
      <c r="N58" s="127">
        <f t="shared" si="1"/>
        <v>0</v>
      </c>
      <c r="O58" s="75"/>
      <c r="P58" s="75"/>
      <c r="Q58" s="75"/>
      <c r="R58" s="75"/>
      <c r="S58" s="75"/>
      <c r="T58" s="75"/>
      <c r="V58" s="1"/>
      <c r="W58" s="1"/>
      <c r="X58" s="1"/>
      <c r="Y58" s="1"/>
      <c r="Z58" s="1"/>
      <c r="AA58" s="1"/>
    </row>
    <row r="59" spans="1:27" s="5" customFormat="1" ht="39.6" customHeight="1" x14ac:dyDescent="0.2">
      <c r="A59" s="190">
        <v>40</v>
      </c>
      <c r="B59" s="156"/>
      <c r="C59" s="156"/>
      <c r="D59" s="136"/>
      <c r="E59" s="136"/>
      <c r="F59" s="137"/>
      <c r="G59" s="286"/>
      <c r="H59" s="149" t="str">
        <f>IF(G59="","",VLOOKUP(G59,選択肢!$A$3:$B$8,2,0))</f>
        <v/>
      </c>
      <c r="I59" s="143"/>
      <c r="J59" s="144"/>
      <c r="K59" s="158"/>
      <c r="L59" s="285" t="str">
        <f>IF(K59="","",VLOOKUP(K59,選択肢!$E$3:$F$14,2,0))</f>
        <v/>
      </c>
      <c r="M59" s="146"/>
      <c r="N59" s="127">
        <f t="shared" si="1"/>
        <v>0</v>
      </c>
      <c r="O59" s="75"/>
      <c r="P59" s="75"/>
      <c r="Q59" s="75"/>
      <c r="R59" s="75"/>
      <c r="S59" s="75"/>
      <c r="T59" s="75"/>
      <c r="V59" s="1"/>
      <c r="W59" s="1"/>
      <c r="X59" s="1"/>
      <c r="Y59" s="1"/>
      <c r="Z59" s="1"/>
      <c r="AA59" s="1"/>
    </row>
    <row r="60" spans="1:27" s="5" customFormat="1" ht="39.6" customHeight="1" x14ac:dyDescent="0.2">
      <c r="A60" s="190">
        <v>41</v>
      </c>
      <c r="B60" s="156"/>
      <c r="C60" s="156"/>
      <c r="D60" s="136"/>
      <c r="E60" s="136"/>
      <c r="F60" s="137"/>
      <c r="G60" s="286"/>
      <c r="H60" s="149" t="str">
        <f>IF(G60="","",VLOOKUP(G60,選択肢!$A$3:$B$8,2,0))</f>
        <v/>
      </c>
      <c r="I60" s="143"/>
      <c r="J60" s="144"/>
      <c r="K60" s="158"/>
      <c r="L60" s="285" t="str">
        <f>IF(K60="","",VLOOKUP(K60,選択肢!$E$3:$F$14,2,0))</f>
        <v/>
      </c>
      <c r="M60" s="146"/>
      <c r="N60" s="127">
        <f t="shared" si="1"/>
        <v>0</v>
      </c>
      <c r="O60" s="75"/>
      <c r="P60" s="75"/>
      <c r="Q60" s="75"/>
      <c r="R60" s="75"/>
      <c r="S60" s="75"/>
      <c r="T60" s="75"/>
      <c r="V60" s="1"/>
      <c r="W60" s="1"/>
      <c r="X60" s="1"/>
      <c r="Y60" s="1"/>
      <c r="Z60" s="1"/>
      <c r="AA60" s="1"/>
    </row>
    <row r="61" spans="1:27" s="5" customFormat="1" ht="39.6" customHeight="1" x14ac:dyDescent="0.2">
      <c r="A61" s="190">
        <v>42</v>
      </c>
      <c r="B61" s="156"/>
      <c r="C61" s="156"/>
      <c r="D61" s="136"/>
      <c r="E61" s="136"/>
      <c r="F61" s="137"/>
      <c r="G61" s="286"/>
      <c r="H61" s="149" t="str">
        <f>IF(G61="","",VLOOKUP(G61,選択肢!$A$3:$B$8,2,0))</f>
        <v/>
      </c>
      <c r="I61" s="143"/>
      <c r="J61" s="144"/>
      <c r="K61" s="158"/>
      <c r="L61" s="285" t="str">
        <f>IF(K61="","",VLOOKUP(K61,選択肢!$E$3:$F$14,2,0))</f>
        <v/>
      </c>
      <c r="M61" s="146"/>
      <c r="N61" s="127">
        <f t="shared" si="1"/>
        <v>0</v>
      </c>
      <c r="O61" s="75"/>
      <c r="P61" s="75"/>
      <c r="Q61" s="75"/>
      <c r="R61" s="75"/>
      <c r="S61" s="75"/>
      <c r="T61" s="75"/>
      <c r="V61" s="1"/>
      <c r="W61" s="1"/>
      <c r="X61" s="1"/>
      <c r="Y61" s="1"/>
      <c r="Z61" s="1"/>
      <c r="AA61" s="1"/>
    </row>
    <row r="62" spans="1:27" s="5" customFormat="1" ht="39.6" customHeight="1" x14ac:dyDescent="0.2">
      <c r="A62" s="190">
        <v>43</v>
      </c>
      <c r="B62" s="156"/>
      <c r="C62" s="156"/>
      <c r="D62" s="136"/>
      <c r="E62" s="136"/>
      <c r="F62" s="137"/>
      <c r="G62" s="286"/>
      <c r="H62" s="149" t="str">
        <f>IF(G62="","",VLOOKUP(G62,選択肢!$A$3:$B$8,2,0))</f>
        <v/>
      </c>
      <c r="I62" s="143"/>
      <c r="J62" s="144"/>
      <c r="K62" s="158"/>
      <c r="L62" s="285" t="str">
        <f>IF(K62="","",VLOOKUP(K62,選択肢!$E$3:$F$14,2,0))</f>
        <v/>
      </c>
      <c r="M62" s="146"/>
      <c r="N62" s="127">
        <f t="shared" si="1"/>
        <v>0</v>
      </c>
      <c r="O62" s="75"/>
      <c r="P62" s="75"/>
      <c r="Q62" s="75"/>
      <c r="R62" s="75"/>
      <c r="S62" s="75"/>
      <c r="T62" s="75"/>
      <c r="V62" s="1"/>
      <c r="W62" s="1"/>
      <c r="X62" s="1"/>
      <c r="Y62" s="1"/>
      <c r="Z62" s="1"/>
      <c r="AA62" s="1"/>
    </row>
    <row r="63" spans="1:27" s="5" customFormat="1" ht="39.6" customHeight="1" x14ac:dyDescent="0.2">
      <c r="A63" s="190">
        <v>44</v>
      </c>
      <c r="B63" s="156"/>
      <c r="C63" s="156"/>
      <c r="D63" s="136"/>
      <c r="E63" s="136"/>
      <c r="F63" s="137"/>
      <c r="G63" s="286"/>
      <c r="H63" s="149" t="str">
        <f>IF(G63="","",VLOOKUP(G63,選択肢!$A$3:$B$8,2,0))</f>
        <v/>
      </c>
      <c r="I63" s="143"/>
      <c r="J63" s="144"/>
      <c r="K63" s="158"/>
      <c r="L63" s="285" t="str">
        <f>IF(K63="","",VLOOKUP(K63,選択肢!$E$3:$F$14,2,0))</f>
        <v/>
      </c>
      <c r="M63" s="146"/>
      <c r="N63" s="127">
        <f t="shared" si="1"/>
        <v>0</v>
      </c>
      <c r="O63" s="75"/>
      <c r="P63" s="75"/>
      <c r="Q63" s="75"/>
      <c r="R63" s="75"/>
      <c r="S63" s="75"/>
      <c r="T63" s="75"/>
      <c r="V63" s="1"/>
      <c r="W63" s="1"/>
      <c r="X63" s="1"/>
      <c r="Y63" s="1"/>
      <c r="Z63" s="1"/>
      <c r="AA63" s="1"/>
    </row>
    <row r="64" spans="1:27" s="5" customFormat="1" ht="39.6" customHeight="1" x14ac:dyDescent="0.2">
      <c r="A64" s="190">
        <v>45</v>
      </c>
      <c r="B64" s="156"/>
      <c r="C64" s="156"/>
      <c r="D64" s="136"/>
      <c r="E64" s="136"/>
      <c r="F64" s="137"/>
      <c r="G64" s="286"/>
      <c r="H64" s="149" t="str">
        <f>IF(G64="","",VLOOKUP(G64,選択肢!$A$3:$B$8,2,0))</f>
        <v/>
      </c>
      <c r="I64" s="143"/>
      <c r="J64" s="144"/>
      <c r="K64" s="158"/>
      <c r="L64" s="285" t="str">
        <f>IF(K64="","",VLOOKUP(K64,選択肢!$E$3:$F$14,2,0))</f>
        <v/>
      </c>
      <c r="M64" s="146"/>
      <c r="N64" s="127">
        <f t="shared" si="1"/>
        <v>0</v>
      </c>
      <c r="O64" s="75"/>
      <c r="P64" s="75"/>
      <c r="Q64" s="75"/>
      <c r="R64" s="75"/>
      <c r="S64" s="75"/>
      <c r="T64" s="75"/>
      <c r="V64" s="1"/>
      <c r="W64" s="1"/>
      <c r="X64" s="1"/>
      <c r="Y64" s="1"/>
      <c r="Z64" s="1"/>
      <c r="AA64" s="1"/>
    </row>
    <row r="65" spans="1:27" s="5" customFormat="1" ht="39.6" customHeight="1" x14ac:dyDescent="0.2">
      <c r="A65" s="190">
        <v>46</v>
      </c>
      <c r="B65" s="156"/>
      <c r="C65" s="156"/>
      <c r="D65" s="136"/>
      <c r="E65" s="136"/>
      <c r="F65" s="137"/>
      <c r="G65" s="286"/>
      <c r="H65" s="149" t="str">
        <f>IF(G65="","",VLOOKUP(G65,選択肢!$A$3:$B$8,2,0))</f>
        <v/>
      </c>
      <c r="I65" s="143"/>
      <c r="J65" s="144"/>
      <c r="K65" s="158"/>
      <c r="L65" s="285" t="str">
        <f>IF(K65="","",VLOOKUP(K65,選択肢!$E$3:$F$14,2,0))</f>
        <v/>
      </c>
      <c r="M65" s="146"/>
      <c r="N65" s="127">
        <f t="shared" si="1"/>
        <v>0</v>
      </c>
      <c r="O65" s="75"/>
      <c r="P65" s="75"/>
      <c r="Q65" s="75"/>
      <c r="R65" s="75"/>
      <c r="S65" s="75"/>
      <c r="T65" s="75"/>
      <c r="V65" s="1"/>
      <c r="W65" s="1"/>
      <c r="X65" s="1"/>
      <c r="Y65" s="1"/>
      <c r="Z65" s="1"/>
      <c r="AA65" s="1"/>
    </row>
    <row r="66" spans="1:27" s="5" customFormat="1" ht="39.6" customHeight="1" x14ac:dyDescent="0.2">
      <c r="A66" s="190">
        <v>47</v>
      </c>
      <c r="B66" s="156"/>
      <c r="C66" s="156"/>
      <c r="D66" s="136"/>
      <c r="E66" s="136"/>
      <c r="F66" s="137"/>
      <c r="G66" s="286"/>
      <c r="H66" s="149" t="str">
        <f>IF(G66="","",VLOOKUP(G66,選択肢!$A$3:$B$8,2,0))</f>
        <v/>
      </c>
      <c r="I66" s="143"/>
      <c r="J66" s="144"/>
      <c r="K66" s="158"/>
      <c r="L66" s="285" t="str">
        <f>IF(K66="","",VLOOKUP(K66,選択肢!$E$3:$F$14,2,0))</f>
        <v/>
      </c>
      <c r="M66" s="146"/>
      <c r="N66" s="127">
        <f t="shared" si="1"/>
        <v>0</v>
      </c>
      <c r="O66" s="75"/>
      <c r="P66" s="75"/>
      <c r="Q66" s="75"/>
      <c r="R66" s="75"/>
      <c r="S66" s="75"/>
      <c r="T66" s="75"/>
    </row>
    <row r="67" spans="1:27" s="5" customFormat="1" ht="39.6" customHeight="1" x14ac:dyDescent="0.2">
      <c r="A67" s="190">
        <v>48</v>
      </c>
      <c r="B67" s="156"/>
      <c r="C67" s="156"/>
      <c r="D67" s="136"/>
      <c r="E67" s="136"/>
      <c r="F67" s="137"/>
      <c r="G67" s="286"/>
      <c r="H67" s="149" t="str">
        <f>IF(G67="","",VLOOKUP(G67,選択肢!$A$3:$B$8,2,0))</f>
        <v/>
      </c>
      <c r="I67" s="143"/>
      <c r="J67" s="144"/>
      <c r="K67" s="158"/>
      <c r="L67" s="285" t="str">
        <f>IF(K67="","",VLOOKUP(K67,選択肢!$E$3:$F$14,2,0))</f>
        <v/>
      </c>
      <c r="M67" s="146"/>
      <c r="N67" s="127">
        <f t="shared" si="1"/>
        <v>0</v>
      </c>
      <c r="O67" s="75"/>
      <c r="P67" s="75"/>
      <c r="Q67" s="75"/>
      <c r="R67" s="75"/>
      <c r="S67" s="75"/>
      <c r="T67" s="75"/>
    </row>
    <row r="68" spans="1:27" s="5" customFormat="1" ht="39.6" customHeight="1" x14ac:dyDescent="0.2">
      <c r="A68" s="190">
        <v>49</v>
      </c>
      <c r="B68" s="156"/>
      <c r="C68" s="156"/>
      <c r="D68" s="136"/>
      <c r="E68" s="136"/>
      <c r="F68" s="137"/>
      <c r="G68" s="286"/>
      <c r="H68" s="149" t="str">
        <f>IF(G68="","",VLOOKUP(G68,選択肢!$A$3:$B$8,2,0))</f>
        <v/>
      </c>
      <c r="I68" s="143"/>
      <c r="J68" s="144"/>
      <c r="K68" s="158"/>
      <c r="L68" s="285" t="str">
        <f>IF(K68="","",VLOOKUP(K68,選択肢!$E$3:$F$14,2,0))</f>
        <v/>
      </c>
      <c r="M68" s="146"/>
      <c r="N68" s="127">
        <f t="shared" si="1"/>
        <v>0</v>
      </c>
      <c r="O68" s="75"/>
      <c r="P68" s="75"/>
      <c r="Q68" s="75"/>
      <c r="R68" s="75"/>
      <c r="S68" s="75"/>
      <c r="T68" s="75"/>
      <c r="U68" s="1"/>
    </row>
    <row r="69" spans="1:27" s="5" customFormat="1" ht="39.6" customHeight="1" thickBot="1" x14ac:dyDescent="0.25">
      <c r="A69" s="190">
        <v>50</v>
      </c>
      <c r="B69" s="156"/>
      <c r="C69" s="156"/>
      <c r="D69" s="136"/>
      <c r="E69" s="136"/>
      <c r="F69" s="137"/>
      <c r="G69" s="286"/>
      <c r="H69" s="288" t="str">
        <f>IF(G69="","",VLOOKUP(G69,選択肢!$A$3:$B$8,2,0))</f>
        <v/>
      </c>
      <c r="I69" s="289"/>
      <c r="J69" s="290"/>
      <c r="K69" s="158"/>
      <c r="L69" s="285" t="str">
        <f>IF(K69="","",VLOOKUP(K69,選択肢!$E$3:$F$14,2,0))</f>
        <v/>
      </c>
      <c r="M69" s="291"/>
      <c r="N69" s="127">
        <f t="shared" si="1"/>
        <v>0</v>
      </c>
      <c r="O69" s="75"/>
      <c r="P69" s="75"/>
      <c r="Q69" s="75"/>
      <c r="R69" s="75"/>
      <c r="S69" s="75"/>
      <c r="T69" s="75"/>
      <c r="U69" s="1"/>
      <c r="V69" s="1"/>
      <c r="W69" s="1"/>
      <c r="X69" s="1"/>
      <c r="Y69" s="1"/>
    </row>
  </sheetData>
  <sheetProtection algorithmName="SHA-512" hashValue="NMh8KBMdIm3ugIiFN+Q9lIr3thcjOCgDFELCLeRLj8QNIDascQMYmoZ7RwTLAGeJKtBtSTsZ3X9rxwFteGIZGg==" saltValue="NUU+7C92ySvv0aTfySwjEg==" spinCount="100000" sheet="1" objects="1" formatCells="0" insertRows="0" deleteRows="0" autoFilter="0"/>
  <mergeCells count="27">
    <mergeCell ref="E11:F11"/>
    <mergeCell ref="A13:A14"/>
    <mergeCell ref="E13:H13"/>
    <mergeCell ref="I13:I14"/>
    <mergeCell ref="D13:D14"/>
    <mergeCell ref="B13:B14"/>
    <mergeCell ref="C13:C14"/>
    <mergeCell ref="O12:Q12"/>
    <mergeCell ref="R12:T12"/>
    <mergeCell ref="R13:R14"/>
    <mergeCell ref="J13:J14"/>
    <mergeCell ref="M13:M14"/>
    <mergeCell ref="K13:K14"/>
    <mergeCell ref="L13:L14"/>
    <mergeCell ref="N13:N14"/>
    <mergeCell ref="T13:T14"/>
    <mergeCell ref="S13:S14"/>
    <mergeCell ref="O13:O14"/>
    <mergeCell ref="P13:P14"/>
    <mergeCell ref="Q13:Q14"/>
    <mergeCell ref="M3:M8"/>
    <mergeCell ref="A2:B2"/>
    <mergeCell ref="A3:B3"/>
    <mergeCell ref="A4:B4"/>
    <mergeCell ref="C2:D2"/>
    <mergeCell ref="C3:D3"/>
    <mergeCell ref="C4:D4"/>
  </mergeCells>
  <phoneticPr fontId="1"/>
  <conditionalFormatting sqref="F15:F69">
    <cfRule type="expression" dxfId="10" priority="6">
      <formula>$N15=2</formula>
    </cfRule>
  </conditionalFormatting>
  <conditionalFormatting sqref="C2:D4">
    <cfRule type="containsBlanks" dxfId="9" priority="4">
      <formula>LEN(TRIM(C2))=0</formula>
    </cfRule>
  </conditionalFormatting>
  <conditionalFormatting sqref="B15:G69">
    <cfRule type="containsBlanks" dxfId="8" priority="3">
      <formula>LEN(TRIM(B15))=0</formula>
    </cfRule>
  </conditionalFormatting>
  <conditionalFormatting sqref="M15:M69 I15:K69">
    <cfRule type="containsBlanks" dxfId="7" priority="2">
      <formula>LEN(TRIM(I15))=0</formula>
    </cfRule>
  </conditionalFormatting>
  <conditionalFormatting sqref="H15:H69 L15:L69">
    <cfRule type="containsBlanks" dxfId="6" priority="1">
      <formula>LEN(TRIM(H15))=0</formula>
    </cfRule>
  </conditionalFormatting>
  <pageMargins left="0.59055118110236227" right="0.59055118110236227" top="0.59055118110236227" bottom="0.39370078740157483" header="0.31496062992125984" footer="0.31496062992125984"/>
  <pageSetup paperSize="9" scale="29" fitToHeight="0" orientation="landscape" cellComments="asDisplayed" r:id="rId1"/>
  <headerFooter>
    <oddHeader>&amp;R&amp;F&amp;A</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BEB6524-0F1A-4BE0-A161-3F3EA196E7D8}">
          <x14:formula1>
            <xm:f>選択肢!$A$3:$A$8</xm:f>
          </x14:formula1>
          <xm:sqref>G15:G69</xm:sqref>
        </x14:dataValidation>
        <x14:dataValidation type="list" allowBlank="1" showInputMessage="1" showErrorMessage="1" xr:uid="{CEF64514-9AAD-4F2D-986F-445C9DF0C55C}">
          <x14:formula1>
            <xm:f>選択肢!$H$3:$H$5</xm:f>
          </x14:formula1>
          <xm:sqref>J15:J69</xm:sqref>
        </x14:dataValidation>
        <x14:dataValidation type="list" allowBlank="1" showInputMessage="1" showErrorMessage="1" xr:uid="{7E303540-077D-4C34-A44A-F1C8E59BD70A}">
          <x14:formula1>
            <xm:f>選択肢!$E$3:$E$14</xm:f>
          </x14:formula1>
          <xm:sqref>K15:K69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DBAF-DFFC-44A6-9AFD-61F864571A17}">
  <sheetPr>
    <tabColor rgb="FFFFC000"/>
  </sheetPr>
  <dimension ref="A1:O28"/>
  <sheetViews>
    <sheetView showGridLines="0" view="pageBreakPreview" zoomScaleNormal="100" zoomScaleSheetLayoutView="100" workbookViewId="0">
      <selection activeCell="L8" sqref="L8"/>
    </sheetView>
  </sheetViews>
  <sheetFormatPr defaultRowHeight="12.6" x14ac:dyDescent="0.45"/>
  <cols>
    <col min="1" max="1" width="1.09765625" style="1" customWidth="1"/>
    <col min="2" max="2" width="4.19921875" style="1" customWidth="1"/>
    <col min="3" max="3" width="33.09765625" style="1" customWidth="1"/>
    <col min="4" max="4" width="11.19921875" style="1" bestFit="1" customWidth="1"/>
    <col min="5" max="5" width="4.19921875" style="1" customWidth="1"/>
    <col min="6" max="6" width="21.3984375" style="1" customWidth="1"/>
    <col min="7" max="7" width="4.19921875" style="1" customWidth="1"/>
    <col min="8" max="8" width="34.09765625" style="1" customWidth="1"/>
    <col min="9" max="9" width="15.69921875" style="1" customWidth="1"/>
    <col min="10" max="10" width="6.296875" style="1" customWidth="1"/>
    <col min="11" max="11" width="8.19921875" style="1" customWidth="1"/>
    <col min="12" max="12" width="12.3984375" style="1" customWidth="1"/>
    <col min="13" max="13" width="15.796875" style="1" customWidth="1"/>
    <col min="14" max="14" width="14.19921875" style="1" customWidth="1"/>
    <col min="15" max="15" width="10.69921875" style="1" customWidth="1"/>
    <col min="16" max="16384" width="8.796875" style="1"/>
  </cols>
  <sheetData>
    <row r="1" spans="1:15" x14ac:dyDescent="0.45">
      <c r="A1" s="153"/>
      <c r="B1" s="153"/>
      <c r="C1" s="153"/>
      <c r="D1" s="153"/>
      <c r="E1" s="153"/>
      <c r="F1" s="153"/>
      <c r="G1" s="153"/>
      <c r="H1" s="153"/>
      <c r="I1" s="153"/>
      <c r="J1" s="153"/>
      <c r="K1" s="153"/>
      <c r="L1" s="153"/>
      <c r="M1" s="153"/>
      <c r="N1" s="153"/>
      <c r="O1" s="153"/>
    </row>
    <row r="2" spans="1:15" ht="25.2" customHeight="1" x14ac:dyDescent="0.45">
      <c r="A2" s="153"/>
      <c r="B2" s="154" t="s">
        <v>119</v>
      </c>
      <c r="C2" s="153"/>
      <c r="D2" s="153"/>
      <c r="E2" s="153"/>
      <c r="F2" s="153"/>
      <c r="G2" s="153"/>
      <c r="H2" s="153"/>
      <c r="I2" s="153"/>
      <c r="J2" s="153"/>
      <c r="K2" s="153"/>
      <c r="L2" s="153"/>
      <c r="M2" s="153"/>
      <c r="N2" s="153"/>
      <c r="O2" s="153"/>
    </row>
    <row r="3" spans="1:15" ht="48.6" customHeight="1" thickBot="1" x14ac:dyDescent="0.5">
      <c r="A3" s="153"/>
      <c r="B3" s="153"/>
      <c r="C3" s="264" t="s">
        <v>123</v>
      </c>
      <c r="D3" s="264"/>
      <c r="E3" s="264"/>
      <c r="F3" s="264"/>
      <c r="G3" s="264"/>
      <c r="H3" s="264"/>
      <c r="I3" s="264"/>
      <c r="J3" s="153"/>
      <c r="K3" s="153"/>
      <c r="L3" s="153"/>
      <c r="M3" s="153"/>
      <c r="N3" s="153"/>
      <c r="O3" s="153"/>
    </row>
    <row r="4" spans="1:15" ht="13.2" thickBot="1" x14ac:dyDescent="0.5">
      <c r="A4" s="80"/>
      <c r="B4" s="80"/>
      <c r="C4" s="153"/>
      <c r="D4" s="153"/>
      <c r="E4" s="153"/>
      <c r="F4" s="153"/>
      <c r="G4" s="153"/>
      <c r="H4" s="153"/>
      <c r="I4" s="153"/>
      <c r="J4" s="153"/>
      <c r="K4" s="265" t="s">
        <v>57</v>
      </c>
      <c r="L4" s="252" t="s">
        <v>83</v>
      </c>
      <c r="M4" s="253"/>
      <c r="N4" s="253"/>
      <c r="O4" s="254"/>
    </row>
    <row r="5" spans="1:15" ht="31.2" customHeight="1" thickBot="1" x14ac:dyDescent="0.5">
      <c r="A5" s="80"/>
      <c r="B5" s="255" t="s">
        <v>175</v>
      </c>
      <c r="C5" s="256"/>
      <c r="D5" s="81" t="s">
        <v>87</v>
      </c>
      <c r="E5" s="255" t="s">
        <v>7</v>
      </c>
      <c r="F5" s="257"/>
      <c r="G5" s="255" t="s">
        <v>23</v>
      </c>
      <c r="H5" s="256"/>
      <c r="I5" s="81" t="s">
        <v>151</v>
      </c>
      <c r="J5" s="153"/>
      <c r="K5" s="266"/>
      <c r="L5" s="82" t="s">
        <v>124</v>
      </c>
      <c r="M5" s="83" t="s">
        <v>125</v>
      </c>
      <c r="N5" s="84" t="s">
        <v>126</v>
      </c>
      <c r="O5" s="85" t="s">
        <v>127</v>
      </c>
    </row>
    <row r="6" spans="1:15" ht="52.2" customHeight="1" thickBot="1" x14ac:dyDescent="0.5">
      <c r="A6" s="80"/>
      <c r="B6" s="86" t="s">
        <v>120</v>
      </c>
      <c r="C6" s="78"/>
      <c r="D6" s="87" t="e">
        <f>VLOOKUP(C6,$C$11:$D$16,2,0)</f>
        <v>#N/A</v>
      </c>
      <c r="E6" s="88" t="s">
        <v>121</v>
      </c>
      <c r="F6" s="79"/>
      <c r="G6" s="89" t="s">
        <v>122</v>
      </c>
      <c r="H6" s="78"/>
      <c r="I6" s="87" t="e">
        <f>VLOOKUP(H6,$H$11:$I$20,2,0)</f>
        <v>#N/A</v>
      </c>
      <c r="J6" s="153"/>
      <c r="K6" s="90" t="e">
        <f>VLOOKUP(C6&amp;F6&amp;H6,【参考】退職・異動分類表!$I$3:$J$67,2,0)</f>
        <v>#N/A</v>
      </c>
      <c r="L6" s="91" t="e">
        <f>VLOOKUP(K6,$K$11:$O$15,2,0)</f>
        <v>#N/A</v>
      </c>
      <c r="M6" s="91" t="e">
        <f>VLOOKUP(K6,$K$11:$O$15,3,0)</f>
        <v>#N/A</v>
      </c>
      <c r="N6" s="91" t="e">
        <f>VLOOKUP(K6,$K$11:$O$15,4,0)</f>
        <v>#N/A</v>
      </c>
      <c r="O6" s="92" t="e">
        <f>VLOOKUP(K6,$K$11:$O$15,5,0)</f>
        <v>#N/A</v>
      </c>
    </row>
    <row r="7" spans="1:15" ht="16.2" customHeight="1" x14ac:dyDescent="0.45">
      <c r="A7" s="80"/>
      <c r="B7" s="80"/>
      <c r="C7" s="80"/>
      <c r="D7" s="80"/>
      <c r="E7" s="80"/>
      <c r="F7" s="80"/>
      <c r="G7" s="80"/>
      <c r="H7" s="80"/>
      <c r="I7" s="80"/>
      <c r="J7" s="153"/>
      <c r="K7" s="80"/>
      <c r="L7" s="80"/>
      <c r="M7" s="80"/>
      <c r="N7" s="80"/>
      <c r="O7" s="80"/>
    </row>
    <row r="8" spans="1:15" ht="16.2" customHeight="1" thickBot="1" x14ac:dyDescent="0.5">
      <c r="A8" s="80"/>
      <c r="B8" s="80"/>
      <c r="C8" s="80"/>
      <c r="D8" s="80"/>
      <c r="E8" s="80"/>
      <c r="F8" s="80"/>
      <c r="G8" s="80"/>
      <c r="H8" s="80"/>
      <c r="I8" s="80"/>
      <c r="J8" s="153"/>
      <c r="K8" s="80"/>
      <c r="L8" s="80"/>
      <c r="M8" s="80"/>
      <c r="N8" s="80"/>
      <c r="O8" s="80"/>
    </row>
    <row r="9" spans="1:15" ht="16.2" customHeight="1" thickBot="1" x14ac:dyDescent="0.5">
      <c r="A9" s="80"/>
      <c r="B9" s="93" t="s">
        <v>86</v>
      </c>
      <c r="C9" s="93"/>
      <c r="D9" s="94"/>
      <c r="E9" s="94"/>
      <c r="F9" s="94"/>
      <c r="G9" s="94"/>
      <c r="H9" s="94"/>
      <c r="I9" s="95"/>
      <c r="J9" s="153"/>
      <c r="K9" s="93" t="s">
        <v>86</v>
      </c>
      <c r="L9" s="94"/>
      <c r="M9" s="94"/>
      <c r="N9" s="94"/>
      <c r="O9" s="95"/>
    </row>
    <row r="10" spans="1:15" ht="16.2" customHeight="1" x14ac:dyDescent="0.45">
      <c r="A10" s="80"/>
      <c r="B10" s="258" t="s">
        <v>120</v>
      </c>
      <c r="C10" s="96" t="s">
        <v>53</v>
      </c>
      <c r="D10" s="97" t="s">
        <v>55</v>
      </c>
      <c r="E10" s="261" t="s">
        <v>121</v>
      </c>
      <c r="F10" s="98" t="s">
        <v>7</v>
      </c>
      <c r="G10" s="261" t="s">
        <v>122</v>
      </c>
      <c r="H10" s="96" t="s">
        <v>23</v>
      </c>
      <c r="I10" s="97" t="s">
        <v>152</v>
      </c>
      <c r="J10" s="153"/>
      <c r="K10" s="99" t="s">
        <v>57</v>
      </c>
      <c r="L10" s="100" t="s">
        <v>88</v>
      </c>
      <c r="M10" s="101" t="s">
        <v>84</v>
      </c>
      <c r="N10" s="101" t="s">
        <v>89</v>
      </c>
      <c r="O10" s="102" t="s">
        <v>35</v>
      </c>
    </row>
    <row r="11" spans="1:15" ht="30" customHeight="1" x14ac:dyDescent="0.45">
      <c r="A11" s="80"/>
      <c r="B11" s="259"/>
      <c r="C11" s="103" t="s">
        <v>59</v>
      </c>
      <c r="D11" s="104" t="s">
        <v>4</v>
      </c>
      <c r="E11" s="262"/>
      <c r="F11" s="105" t="s">
        <v>37</v>
      </c>
      <c r="G11" s="262"/>
      <c r="H11" s="103" t="s">
        <v>37</v>
      </c>
      <c r="I11" s="104" t="s">
        <v>11</v>
      </c>
      <c r="J11" s="153"/>
      <c r="K11" s="106" t="s">
        <v>46</v>
      </c>
      <c r="L11" s="107" t="s">
        <v>40</v>
      </c>
      <c r="M11" s="107" t="s">
        <v>112</v>
      </c>
      <c r="N11" s="107" t="s">
        <v>39</v>
      </c>
      <c r="O11" s="104" t="s">
        <v>40</v>
      </c>
    </row>
    <row r="12" spans="1:15" ht="30" customHeight="1" x14ac:dyDescent="0.45">
      <c r="A12" s="80"/>
      <c r="B12" s="259"/>
      <c r="C12" s="103" t="s">
        <v>99</v>
      </c>
      <c r="D12" s="104" t="s">
        <v>4</v>
      </c>
      <c r="E12" s="262"/>
      <c r="F12" s="105" t="s">
        <v>145</v>
      </c>
      <c r="G12" s="262"/>
      <c r="H12" s="103" t="s">
        <v>22</v>
      </c>
      <c r="I12" s="104" t="s">
        <v>77</v>
      </c>
      <c r="J12" s="153"/>
      <c r="K12" s="108" t="s">
        <v>48</v>
      </c>
      <c r="L12" s="109" t="s">
        <v>40</v>
      </c>
      <c r="M12" s="109" t="s">
        <v>114</v>
      </c>
      <c r="N12" s="109" t="s">
        <v>39</v>
      </c>
      <c r="O12" s="110" t="s">
        <v>39</v>
      </c>
    </row>
    <row r="13" spans="1:15" ht="30" customHeight="1" x14ac:dyDescent="0.45">
      <c r="A13" s="80"/>
      <c r="B13" s="259"/>
      <c r="C13" s="103" t="s">
        <v>98</v>
      </c>
      <c r="D13" s="104" t="s">
        <v>5</v>
      </c>
      <c r="E13" s="262"/>
      <c r="F13" s="111" t="s">
        <v>118</v>
      </c>
      <c r="G13" s="262"/>
      <c r="H13" s="103" t="s">
        <v>145</v>
      </c>
      <c r="I13" s="104" t="s">
        <v>11</v>
      </c>
      <c r="J13" s="153"/>
      <c r="K13" s="108" t="s">
        <v>38</v>
      </c>
      <c r="L13" s="109" t="s">
        <v>40</v>
      </c>
      <c r="M13" s="109" t="s">
        <v>114</v>
      </c>
      <c r="N13" s="112" t="s">
        <v>76</v>
      </c>
      <c r="O13" s="110" t="s">
        <v>39</v>
      </c>
    </row>
    <row r="14" spans="1:15" ht="30" customHeight="1" thickBot="1" x14ac:dyDescent="0.5">
      <c r="A14" s="80"/>
      <c r="B14" s="259"/>
      <c r="C14" s="113" t="s">
        <v>157</v>
      </c>
      <c r="D14" s="104" t="s">
        <v>4</v>
      </c>
      <c r="E14" s="263"/>
      <c r="F14" s="114" t="s">
        <v>143</v>
      </c>
      <c r="G14" s="262"/>
      <c r="H14" s="103" t="s">
        <v>59</v>
      </c>
      <c r="I14" s="104" t="s">
        <v>4</v>
      </c>
      <c r="J14" s="153"/>
      <c r="K14" s="115" t="s">
        <v>50</v>
      </c>
      <c r="L14" s="109" t="s">
        <v>40</v>
      </c>
      <c r="M14" s="109" t="s">
        <v>114</v>
      </c>
      <c r="N14" s="109" t="s">
        <v>40</v>
      </c>
      <c r="O14" s="110" t="s">
        <v>39</v>
      </c>
    </row>
    <row r="15" spans="1:15" ht="30" customHeight="1" thickBot="1" x14ac:dyDescent="0.5">
      <c r="A15" s="80"/>
      <c r="B15" s="259"/>
      <c r="C15" s="113" t="s">
        <v>158</v>
      </c>
      <c r="D15" s="104" t="s">
        <v>5</v>
      </c>
      <c r="E15" s="116"/>
      <c r="F15" s="117"/>
      <c r="G15" s="262"/>
      <c r="H15" s="103" t="s">
        <v>100</v>
      </c>
      <c r="I15" s="104" t="s">
        <v>4</v>
      </c>
      <c r="J15" s="153"/>
      <c r="K15" s="118" t="s">
        <v>43</v>
      </c>
      <c r="L15" s="119" t="s">
        <v>39</v>
      </c>
      <c r="M15" s="119" t="s">
        <v>39</v>
      </c>
      <c r="N15" s="119" t="s">
        <v>39</v>
      </c>
      <c r="O15" s="120" t="s">
        <v>39</v>
      </c>
    </row>
    <row r="16" spans="1:15" ht="30" customHeight="1" thickBot="1" x14ac:dyDescent="0.5">
      <c r="A16" s="80"/>
      <c r="B16" s="260"/>
      <c r="C16" s="121" t="s">
        <v>159</v>
      </c>
      <c r="D16" s="122" t="s">
        <v>5</v>
      </c>
      <c r="E16" s="116"/>
      <c r="F16" s="117"/>
      <c r="G16" s="262"/>
      <c r="H16" s="103" t="s">
        <v>98</v>
      </c>
      <c r="I16" s="104" t="s">
        <v>5</v>
      </c>
      <c r="J16" s="153"/>
      <c r="K16" s="80"/>
      <c r="L16" s="80"/>
      <c r="M16" s="80"/>
      <c r="N16" s="80"/>
      <c r="O16" s="80"/>
    </row>
    <row r="17" spans="1:15" ht="30" customHeight="1" x14ac:dyDescent="0.45">
      <c r="A17" s="80"/>
      <c r="B17" s="80"/>
      <c r="C17" s="117"/>
      <c r="D17" s="117"/>
      <c r="E17" s="117"/>
      <c r="F17" s="117"/>
      <c r="G17" s="262"/>
      <c r="H17" s="113" t="s">
        <v>160</v>
      </c>
      <c r="I17" s="104" t="s">
        <v>4</v>
      </c>
      <c r="J17" s="153"/>
      <c r="K17" s="80"/>
      <c r="L17" s="80"/>
      <c r="M17" s="80"/>
      <c r="N17" s="80"/>
      <c r="O17" s="80"/>
    </row>
    <row r="18" spans="1:15" ht="30" customHeight="1" x14ac:dyDescent="0.45">
      <c r="A18" s="80"/>
      <c r="B18" s="80"/>
      <c r="C18" s="117"/>
      <c r="D18" s="117"/>
      <c r="E18" s="117"/>
      <c r="F18" s="80"/>
      <c r="G18" s="262"/>
      <c r="H18" s="113" t="s">
        <v>158</v>
      </c>
      <c r="I18" s="104" t="s">
        <v>5</v>
      </c>
      <c r="J18" s="153"/>
      <c r="K18" s="80"/>
      <c r="L18" s="80"/>
      <c r="M18" s="80"/>
      <c r="N18" s="80"/>
      <c r="O18" s="80"/>
    </row>
    <row r="19" spans="1:15" ht="30" customHeight="1" x14ac:dyDescent="0.45">
      <c r="A19" s="80"/>
      <c r="B19" s="80"/>
      <c r="C19" s="117"/>
      <c r="D19" s="117"/>
      <c r="E19" s="117"/>
      <c r="F19" s="80"/>
      <c r="G19" s="262"/>
      <c r="H19" s="113" t="s">
        <v>161</v>
      </c>
      <c r="I19" s="104" t="s">
        <v>5</v>
      </c>
      <c r="J19" s="153"/>
      <c r="K19" s="123"/>
      <c r="L19" s="80"/>
      <c r="M19" s="80"/>
      <c r="N19" s="80"/>
      <c r="O19" s="80"/>
    </row>
    <row r="20" spans="1:15" ht="30" customHeight="1" thickBot="1" x14ac:dyDescent="0.5">
      <c r="A20" s="80"/>
      <c r="B20" s="80"/>
      <c r="C20" s="80"/>
      <c r="D20" s="80"/>
      <c r="E20" s="80"/>
      <c r="F20" s="80"/>
      <c r="G20" s="263"/>
      <c r="H20" s="121" t="s">
        <v>54</v>
      </c>
      <c r="I20" s="122" t="s">
        <v>5</v>
      </c>
      <c r="J20" s="153"/>
      <c r="K20" s="124"/>
      <c r="L20" s="80"/>
      <c r="M20" s="80"/>
      <c r="N20" s="80"/>
      <c r="O20" s="80"/>
    </row>
    <row r="21" spans="1:15" ht="11.4" customHeight="1" x14ac:dyDescent="0.45">
      <c r="A21" s="80"/>
      <c r="B21" s="80"/>
      <c r="C21" s="80"/>
      <c r="D21" s="80"/>
      <c r="E21" s="80"/>
      <c r="F21" s="80"/>
      <c r="G21" s="80"/>
      <c r="H21" s="80"/>
      <c r="I21" s="80"/>
      <c r="J21" s="153"/>
      <c r="K21" s="80"/>
      <c r="L21" s="80"/>
      <c r="M21" s="80"/>
      <c r="N21" s="80"/>
      <c r="O21" s="80"/>
    </row>
    <row r="22" spans="1:15" ht="27" customHeight="1" x14ac:dyDescent="0.45"/>
    <row r="23" spans="1:15" ht="27" customHeight="1" x14ac:dyDescent="0.45"/>
    <row r="24" spans="1:15" ht="27" customHeight="1" x14ac:dyDescent="0.45"/>
    <row r="25" spans="1:15" ht="27" customHeight="1" x14ac:dyDescent="0.45"/>
    <row r="26" spans="1:15" ht="27" customHeight="1" x14ac:dyDescent="0.45"/>
    <row r="27" spans="1:15" ht="27" customHeight="1" x14ac:dyDescent="0.45"/>
    <row r="28" spans="1:15" ht="16.2" customHeight="1" x14ac:dyDescent="0.45"/>
  </sheetData>
  <sheetProtection algorithmName="SHA-512" hashValue="mtesSpoPslUyUnYfAby3oiMcI7r76AhKp8n9wFRiJyw4qq22Y+wnyclmcvRuMHFwFKdlA9OAIx1Ucl8RFimE3g==" saltValue="v0DmtgxsAnTd3abGjadHWg==" spinCount="100000" sheet="1" objects="1" scenarios="1"/>
  <mergeCells count="9">
    <mergeCell ref="C3:I3"/>
    <mergeCell ref="K4:K5"/>
    <mergeCell ref="L4:O4"/>
    <mergeCell ref="B5:C5"/>
    <mergeCell ref="E5:F5"/>
    <mergeCell ref="G5:H5"/>
    <mergeCell ref="B10:B16"/>
    <mergeCell ref="G10:G20"/>
    <mergeCell ref="E10:E14"/>
  </mergeCells>
  <phoneticPr fontId="1"/>
  <conditionalFormatting sqref="L6:O6">
    <cfRule type="notContainsBlanks" dxfId="5" priority="4">
      <formula>LEN(TRIM(L6))&gt;0</formula>
    </cfRule>
  </conditionalFormatting>
  <conditionalFormatting sqref="L6:O6">
    <cfRule type="expression" dxfId="4" priority="5">
      <formula>AND(#REF!&lt;3,#REF!="有（R4.11.30まで）")</formula>
    </cfRule>
    <cfRule type="expression" dxfId="3" priority="6">
      <formula>AND(#REF!&lt;2,#REF!="無")</formula>
    </cfRule>
  </conditionalFormatting>
  <conditionalFormatting sqref="K6">
    <cfRule type="notContainsBlanks" dxfId="2" priority="1">
      <formula>LEN(TRIM(K6))&gt;0</formula>
    </cfRule>
  </conditionalFormatting>
  <conditionalFormatting sqref="K6">
    <cfRule type="expression" dxfId="1" priority="2">
      <formula>AND(#REF!&lt;3,#REF!="有（R4.11.30まで）")</formula>
    </cfRule>
    <cfRule type="expression" dxfId="0" priority="3">
      <formula>AND(#REF!&lt;2,#REF!="無")</formula>
    </cfRule>
  </conditionalFormatting>
  <dataValidations count="3">
    <dataValidation type="list" allowBlank="1" showInputMessage="1" showErrorMessage="1" sqref="F6" xr:uid="{158C994F-B1D2-4476-B8F5-9F98719D3571}">
      <formula1>$F$11:$F$14</formula1>
    </dataValidation>
    <dataValidation type="list" allowBlank="1" showInputMessage="1" showErrorMessage="1" sqref="C6" xr:uid="{782549EA-5A50-4FA5-AC84-0979A4470F27}">
      <formula1>$C$11:$C$16</formula1>
    </dataValidation>
    <dataValidation type="list" allowBlank="1" showInputMessage="1" showErrorMessage="1" sqref="H6" xr:uid="{76641ACC-90C9-44E5-A895-915C9D9FED78}">
      <formula1>$H$11:$H$20</formula1>
    </dataValidation>
  </dataValidations>
  <pageMargins left="0.7" right="0.7" top="0.75" bottom="0.75" header="0.3" footer="0.3"/>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971A5-B53A-455E-AA74-A9C5AFEC2B2C}">
  <sheetPr>
    <tabColor rgb="FF92D050"/>
    <pageSetUpPr fitToPage="1"/>
  </sheetPr>
  <dimension ref="A1:T78"/>
  <sheetViews>
    <sheetView view="pageBreakPreview" zoomScale="85" zoomScaleNormal="85" zoomScaleSheetLayoutView="85" workbookViewId="0">
      <pane ySplit="2" topLeftCell="A3" activePane="bottomLeft" state="frozen"/>
      <selection activeCell="D25" sqref="D25"/>
      <selection pane="bottomLeft" activeCell="D8" sqref="D8"/>
    </sheetView>
  </sheetViews>
  <sheetFormatPr defaultColWidth="8.09765625" defaultRowHeight="12.6" x14ac:dyDescent="0.45"/>
  <cols>
    <col min="1" max="1" width="5.59765625" style="1" bestFit="1" customWidth="1"/>
    <col min="2" max="2" width="10" style="1" customWidth="1"/>
    <col min="3" max="3" width="32.5" style="2" customWidth="1"/>
    <col min="4" max="4" width="16.5" style="3" customWidth="1"/>
    <col min="5" max="5" width="28.296875" style="1" hidden="1" customWidth="1"/>
    <col min="6" max="6" width="36.59765625" style="3" customWidth="1"/>
    <col min="7" max="7" width="34.5" style="24" customWidth="1"/>
    <col min="8" max="8" width="16.296875" style="2" customWidth="1"/>
    <col min="9" max="9" width="111.69921875" style="2" hidden="1" customWidth="1"/>
    <col min="10" max="10" width="8.59765625" style="3" customWidth="1"/>
    <col min="11" max="14" width="12.296875" style="3" customWidth="1"/>
    <col min="15" max="15" width="8.69921875" style="1" hidden="1" customWidth="1"/>
    <col min="16" max="16" width="16.8984375" style="1" hidden="1" customWidth="1"/>
    <col min="17" max="17" width="18.296875" style="3" hidden="1" customWidth="1"/>
    <col min="18" max="18" width="44.5" style="1" customWidth="1"/>
    <col min="19" max="20" width="0" style="1" hidden="1" customWidth="1"/>
    <col min="21" max="16384" width="8.09765625" style="1"/>
  </cols>
  <sheetData>
    <row r="1" spans="1:20" ht="21" customHeight="1" x14ac:dyDescent="0.45">
      <c r="B1" s="274" t="s">
        <v>27</v>
      </c>
      <c r="C1" s="276" t="s">
        <v>70</v>
      </c>
      <c r="D1" s="277"/>
      <c r="E1" s="269" t="s">
        <v>64</v>
      </c>
      <c r="F1" s="278" t="s">
        <v>65</v>
      </c>
      <c r="G1" s="280" t="s">
        <v>65</v>
      </c>
      <c r="H1" s="280"/>
      <c r="I1" s="64"/>
      <c r="J1" s="271" t="s">
        <v>30</v>
      </c>
      <c r="K1" s="272"/>
      <c r="L1" s="272"/>
      <c r="M1" s="272"/>
      <c r="N1" s="273"/>
      <c r="O1" s="269" t="s">
        <v>28</v>
      </c>
      <c r="P1" s="269" t="s">
        <v>29</v>
      </c>
      <c r="Q1" s="269" t="s">
        <v>31</v>
      </c>
      <c r="R1" s="267" t="s">
        <v>128</v>
      </c>
    </row>
    <row r="2" spans="1:20" ht="33" customHeight="1" thickBot="1" x14ac:dyDescent="0.5">
      <c r="A2" s="77" t="s">
        <v>69</v>
      </c>
      <c r="B2" s="275"/>
      <c r="C2" s="70" t="s">
        <v>28</v>
      </c>
      <c r="D2" s="40" t="s">
        <v>56</v>
      </c>
      <c r="E2" s="270"/>
      <c r="F2" s="279"/>
      <c r="G2" s="71" t="s">
        <v>71</v>
      </c>
      <c r="H2" s="40" t="s">
        <v>56</v>
      </c>
      <c r="I2" s="65" t="s">
        <v>90</v>
      </c>
      <c r="J2" s="8" t="s">
        <v>32</v>
      </c>
      <c r="K2" s="9" t="s">
        <v>34</v>
      </c>
      <c r="L2" s="9" t="s">
        <v>78</v>
      </c>
      <c r="M2" s="37" t="s">
        <v>33</v>
      </c>
      <c r="N2" s="10" t="s">
        <v>35</v>
      </c>
      <c r="O2" s="270"/>
      <c r="P2" s="270"/>
      <c r="Q2" s="270"/>
      <c r="R2" s="268"/>
    </row>
    <row r="3" spans="1:20" ht="35.1" customHeight="1" thickTop="1" x14ac:dyDescent="0.45">
      <c r="A3" s="76">
        <v>1</v>
      </c>
      <c r="B3" s="12" t="s">
        <v>67</v>
      </c>
      <c r="C3" s="14" t="s">
        <v>153</v>
      </c>
      <c r="D3" s="38" t="s">
        <v>63</v>
      </c>
      <c r="E3" s="16" t="s">
        <v>73</v>
      </c>
      <c r="F3" s="13" t="s">
        <v>37</v>
      </c>
      <c r="G3" s="26" t="s">
        <v>37</v>
      </c>
      <c r="H3" s="28" t="s">
        <v>79</v>
      </c>
      <c r="I3" s="66" t="str">
        <f t="shared" ref="I3:I35" si="0">C3&amp;F3&amp;G3</f>
        <v>短時間勤務非常勤（会計年度任用）職員無職無職</v>
      </c>
      <c r="J3" s="13" t="s">
        <v>46</v>
      </c>
      <c r="K3" s="12" t="s">
        <v>40</v>
      </c>
      <c r="L3" s="12" t="s">
        <v>112</v>
      </c>
      <c r="M3" s="25" t="s">
        <v>39</v>
      </c>
      <c r="N3" s="12" t="s">
        <v>40</v>
      </c>
      <c r="O3" s="16" t="s">
        <v>13</v>
      </c>
      <c r="P3" s="16" t="s">
        <v>42</v>
      </c>
      <c r="Q3" s="15" t="s">
        <v>72</v>
      </c>
      <c r="R3" s="128"/>
      <c r="S3" s="21" t="s">
        <v>12</v>
      </c>
      <c r="T3" s="12" t="s">
        <v>12</v>
      </c>
    </row>
    <row r="4" spans="1:20" ht="35.1" customHeight="1" x14ac:dyDescent="0.45">
      <c r="A4" s="11">
        <v>2</v>
      </c>
      <c r="B4" s="12" t="s">
        <v>67</v>
      </c>
      <c r="C4" s="14" t="s">
        <v>154</v>
      </c>
      <c r="D4" s="38" t="s">
        <v>63</v>
      </c>
      <c r="E4" s="16" t="s">
        <v>73</v>
      </c>
      <c r="F4" s="13" t="s">
        <v>37</v>
      </c>
      <c r="G4" s="26" t="s">
        <v>22</v>
      </c>
      <c r="H4" s="28" t="s">
        <v>77</v>
      </c>
      <c r="I4" s="66" t="str">
        <f t="shared" si="0"/>
        <v>短時間勤務非常勤（会計年度任用）職員無職任意継続</v>
      </c>
      <c r="J4" s="13" t="s">
        <v>46</v>
      </c>
      <c r="K4" s="12" t="s">
        <v>40</v>
      </c>
      <c r="L4" s="12" t="s">
        <v>112</v>
      </c>
      <c r="M4" s="12" t="s">
        <v>39</v>
      </c>
      <c r="N4" s="12" t="s">
        <v>40</v>
      </c>
      <c r="O4" s="16" t="s">
        <v>13</v>
      </c>
      <c r="P4" s="16" t="s">
        <v>42</v>
      </c>
      <c r="Q4" s="15" t="s">
        <v>36</v>
      </c>
      <c r="R4" s="11"/>
      <c r="S4" s="21" t="s">
        <v>112</v>
      </c>
      <c r="T4" s="12" t="s">
        <v>41</v>
      </c>
    </row>
    <row r="5" spans="1:20" ht="35.1" customHeight="1" x14ac:dyDescent="0.45">
      <c r="A5" s="11">
        <v>3</v>
      </c>
      <c r="B5" s="12" t="s">
        <v>67</v>
      </c>
      <c r="C5" s="14" t="s">
        <v>155</v>
      </c>
      <c r="D5" s="38" t="s">
        <v>63</v>
      </c>
      <c r="E5" s="16" t="s">
        <v>73</v>
      </c>
      <c r="F5" s="13" t="s">
        <v>140</v>
      </c>
      <c r="G5" s="26" t="s">
        <v>140</v>
      </c>
      <c r="H5" s="28" t="s">
        <v>79</v>
      </c>
      <c r="I5" s="66" t="str">
        <f t="shared" si="0"/>
        <v>短時間勤務非常勤（会計年度任用）職員民間等に就職民間等に就職</v>
      </c>
      <c r="J5" s="13" t="s">
        <v>46</v>
      </c>
      <c r="K5" s="12" t="s">
        <v>40</v>
      </c>
      <c r="L5" s="12" t="s">
        <v>112</v>
      </c>
      <c r="M5" s="12" t="s">
        <v>39</v>
      </c>
      <c r="N5" s="12" t="s">
        <v>40</v>
      </c>
      <c r="O5" s="16" t="s">
        <v>13</v>
      </c>
      <c r="P5" s="16" t="s">
        <v>42</v>
      </c>
      <c r="Q5" s="21" t="s">
        <v>45</v>
      </c>
      <c r="R5" s="11"/>
      <c r="S5" s="21" t="s">
        <v>113</v>
      </c>
      <c r="T5" s="13" t="s">
        <v>66</v>
      </c>
    </row>
    <row r="6" spans="1:20" ht="35.1" customHeight="1" x14ac:dyDescent="0.45">
      <c r="A6" s="11">
        <v>4</v>
      </c>
      <c r="B6" s="19" t="s">
        <v>67</v>
      </c>
      <c r="C6" s="20" t="s">
        <v>155</v>
      </c>
      <c r="D6" s="39" t="s">
        <v>63</v>
      </c>
      <c r="E6" s="17" t="s">
        <v>73</v>
      </c>
      <c r="F6" s="18" t="s">
        <v>118</v>
      </c>
      <c r="G6" s="27" t="s">
        <v>58</v>
      </c>
      <c r="H6" s="29" t="s">
        <v>60</v>
      </c>
      <c r="I6" s="67" t="str">
        <f t="shared" si="0"/>
        <v>短時間勤務非常勤（会計年度任用）職員同一法人（センター内）で雇用変更等常勤職員（任期付含む）</v>
      </c>
      <c r="J6" s="18" t="s">
        <v>50</v>
      </c>
      <c r="K6" s="19" t="s">
        <v>40</v>
      </c>
      <c r="L6" s="19" t="s">
        <v>113</v>
      </c>
      <c r="M6" s="19" t="s">
        <v>40</v>
      </c>
      <c r="N6" s="19" t="s">
        <v>39</v>
      </c>
      <c r="O6" s="17" t="s">
        <v>13</v>
      </c>
      <c r="P6" s="17" t="s">
        <v>42</v>
      </c>
      <c r="Q6" s="22" t="s">
        <v>47</v>
      </c>
      <c r="R6" s="23" t="s">
        <v>183</v>
      </c>
    </row>
    <row r="7" spans="1:20" ht="35.1" customHeight="1" x14ac:dyDescent="0.45">
      <c r="A7" s="11">
        <v>5</v>
      </c>
      <c r="B7" s="19" t="s">
        <v>67</v>
      </c>
      <c r="C7" s="20" t="s">
        <v>155</v>
      </c>
      <c r="D7" s="39" t="s">
        <v>62</v>
      </c>
      <c r="E7" s="17" t="s">
        <v>73</v>
      </c>
      <c r="F7" s="18" t="s">
        <v>118</v>
      </c>
      <c r="G7" s="52" t="s">
        <v>158</v>
      </c>
      <c r="H7" s="29" t="s">
        <v>62</v>
      </c>
      <c r="I7" s="67" t="str">
        <f t="shared" si="0"/>
        <v>短時間勤務非常勤（会計年度任用）職員同一法人（センター内）で雇用変更等フルタイム非常勤（会計年度任用）職員
※勤務期間が1年以下</v>
      </c>
      <c r="J7" s="18" t="s">
        <v>43</v>
      </c>
      <c r="K7" s="19" t="s">
        <v>39</v>
      </c>
      <c r="L7" s="19" t="s">
        <v>39</v>
      </c>
      <c r="M7" s="19" t="s">
        <v>39</v>
      </c>
      <c r="N7" s="19" t="s">
        <v>39</v>
      </c>
      <c r="O7" s="17" t="s">
        <v>13</v>
      </c>
      <c r="P7" s="17" t="s">
        <v>42</v>
      </c>
      <c r="Q7" s="22" t="s">
        <v>49</v>
      </c>
      <c r="R7" s="151" t="s">
        <v>170</v>
      </c>
    </row>
    <row r="8" spans="1:20" ht="35.1" customHeight="1" x14ac:dyDescent="0.45">
      <c r="A8" s="11">
        <v>6</v>
      </c>
      <c r="B8" s="19" t="s">
        <v>67</v>
      </c>
      <c r="C8" s="20" t="s">
        <v>155</v>
      </c>
      <c r="D8" s="39" t="s">
        <v>62</v>
      </c>
      <c r="E8" s="17" t="s">
        <v>73</v>
      </c>
      <c r="F8" s="18" t="s">
        <v>118</v>
      </c>
      <c r="G8" s="27" t="s">
        <v>26</v>
      </c>
      <c r="H8" s="29" t="s">
        <v>62</v>
      </c>
      <c r="I8" s="67" t="str">
        <f t="shared" si="0"/>
        <v>短時間勤務非常勤（会計年度任用）職員同一法人（センター内）で雇用変更等臨時的任用職員</v>
      </c>
      <c r="J8" s="18" t="s">
        <v>43</v>
      </c>
      <c r="K8" s="19" t="s">
        <v>39</v>
      </c>
      <c r="L8" s="19" t="s">
        <v>39</v>
      </c>
      <c r="M8" s="19" t="s">
        <v>39</v>
      </c>
      <c r="N8" s="19" t="s">
        <v>39</v>
      </c>
      <c r="O8" s="17" t="s">
        <v>13</v>
      </c>
      <c r="P8" s="17" t="s">
        <v>42</v>
      </c>
      <c r="Q8" s="22" t="s">
        <v>49</v>
      </c>
      <c r="R8" s="151" t="s">
        <v>170</v>
      </c>
    </row>
    <row r="9" spans="1:20" ht="35.1" customHeight="1" x14ac:dyDescent="0.45">
      <c r="A9" s="11">
        <v>7</v>
      </c>
      <c r="B9" s="36" t="s">
        <v>67</v>
      </c>
      <c r="C9" s="51" t="s">
        <v>155</v>
      </c>
      <c r="D9" s="50" t="s">
        <v>63</v>
      </c>
      <c r="E9" s="31" t="s">
        <v>73</v>
      </c>
      <c r="F9" s="30" t="s">
        <v>142</v>
      </c>
      <c r="G9" s="33" t="s">
        <v>58</v>
      </c>
      <c r="H9" s="34" t="s">
        <v>60</v>
      </c>
      <c r="I9" s="68" t="str">
        <f t="shared" si="0"/>
        <v>短時間勤務非常勤（会計年度任用）職員地共済大阪府支部の他の所属所で雇用・任用常勤職員（任期付含む）</v>
      </c>
      <c r="J9" s="30" t="s">
        <v>38</v>
      </c>
      <c r="K9" s="36" t="s">
        <v>40</v>
      </c>
      <c r="L9" s="36" t="s">
        <v>113</v>
      </c>
      <c r="M9" s="30" t="s">
        <v>66</v>
      </c>
      <c r="N9" s="36" t="s">
        <v>39</v>
      </c>
      <c r="O9" s="31" t="s">
        <v>13</v>
      </c>
      <c r="P9" s="31" t="s">
        <v>42</v>
      </c>
      <c r="Q9" s="35" t="s">
        <v>47</v>
      </c>
      <c r="R9" s="32" t="s">
        <v>184</v>
      </c>
    </row>
    <row r="10" spans="1:20" ht="35.1" customHeight="1" x14ac:dyDescent="0.45">
      <c r="A10" s="11">
        <v>8</v>
      </c>
      <c r="B10" s="36" t="s">
        <v>67</v>
      </c>
      <c r="C10" s="51" t="s">
        <v>155</v>
      </c>
      <c r="D10" s="50" t="s">
        <v>63</v>
      </c>
      <c r="E10" s="31" t="s">
        <v>73</v>
      </c>
      <c r="F10" s="30" t="s">
        <v>142</v>
      </c>
      <c r="G10" s="53" t="s">
        <v>158</v>
      </c>
      <c r="H10" s="34" t="s">
        <v>62</v>
      </c>
      <c r="I10" s="68" t="str">
        <f t="shared" si="0"/>
        <v>短時間勤務非常勤（会計年度任用）職員地共済大阪府支部の他の所属所で雇用・任用フルタイム非常勤（会計年度任用）職員
※勤務期間が1年以下</v>
      </c>
      <c r="J10" s="30" t="s">
        <v>38</v>
      </c>
      <c r="K10" s="36" t="s">
        <v>40</v>
      </c>
      <c r="L10" s="36" t="s">
        <v>113</v>
      </c>
      <c r="M10" s="30" t="s">
        <v>76</v>
      </c>
      <c r="N10" s="36" t="s">
        <v>39</v>
      </c>
      <c r="O10" s="31" t="s">
        <v>13</v>
      </c>
      <c r="P10" s="31" t="s">
        <v>42</v>
      </c>
      <c r="Q10" s="35" t="s">
        <v>49</v>
      </c>
      <c r="R10" s="152" t="s">
        <v>170</v>
      </c>
    </row>
    <row r="11" spans="1:20" ht="35.1" customHeight="1" x14ac:dyDescent="0.45">
      <c r="A11" s="11">
        <v>9</v>
      </c>
      <c r="B11" s="36" t="s">
        <v>67</v>
      </c>
      <c r="C11" s="51" t="s">
        <v>155</v>
      </c>
      <c r="D11" s="50" t="s">
        <v>63</v>
      </c>
      <c r="E11" s="31" t="s">
        <v>73</v>
      </c>
      <c r="F11" s="30" t="s">
        <v>142</v>
      </c>
      <c r="G11" s="33" t="s">
        <v>26</v>
      </c>
      <c r="H11" s="34" t="s">
        <v>62</v>
      </c>
      <c r="I11" s="68" t="str">
        <f t="shared" si="0"/>
        <v>短時間勤務非常勤（会計年度任用）職員地共済大阪府支部の他の所属所で雇用・任用臨時的任用職員</v>
      </c>
      <c r="J11" s="30" t="s">
        <v>38</v>
      </c>
      <c r="K11" s="36" t="s">
        <v>40</v>
      </c>
      <c r="L11" s="36" t="s">
        <v>113</v>
      </c>
      <c r="M11" s="30" t="s">
        <v>66</v>
      </c>
      <c r="N11" s="36" t="s">
        <v>12</v>
      </c>
      <c r="O11" s="31" t="s">
        <v>13</v>
      </c>
      <c r="P11" s="31" t="s">
        <v>42</v>
      </c>
      <c r="Q11" s="35" t="s">
        <v>49</v>
      </c>
      <c r="R11" s="152" t="s">
        <v>170</v>
      </c>
    </row>
    <row r="12" spans="1:20" ht="35.1" customHeight="1" x14ac:dyDescent="0.45">
      <c r="A12" s="11">
        <v>10</v>
      </c>
      <c r="B12" s="12" t="s">
        <v>67</v>
      </c>
      <c r="C12" s="54" t="s">
        <v>156</v>
      </c>
      <c r="D12" s="38" t="s">
        <v>63</v>
      </c>
      <c r="E12" s="16" t="s">
        <v>73</v>
      </c>
      <c r="F12" s="13" t="s">
        <v>37</v>
      </c>
      <c r="G12" s="26" t="s">
        <v>37</v>
      </c>
      <c r="H12" s="28" t="s">
        <v>80</v>
      </c>
      <c r="I12" s="66" t="str">
        <f t="shared" si="0"/>
        <v>フルタイム非常勤（会計年度任用）職員
※勤務期間が1年以下無職無職</v>
      </c>
      <c r="J12" s="13" t="s">
        <v>46</v>
      </c>
      <c r="K12" s="12" t="s">
        <v>40</v>
      </c>
      <c r="L12" s="12" t="s">
        <v>112</v>
      </c>
      <c r="M12" s="12" t="s">
        <v>39</v>
      </c>
      <c r="N12" s="12" t="s">
        <v>40</v>
      </c>
      <c r="O12" s="16" t="s">
        <v>13</v>
      </c>
      <c r="P12" s="16" t="s">
        <v>42</v>
      </c>
      <c r="Q12" s="15" t="s">
        <v>72</v>
      </c>
      <c r="R12" s="11"/>
    </row>
    <row r="13" spans="1:20" ht="35.1" customHeight="1" x14ac:dyDescent="0.45">
      <c r="A13" s="11">
        <v>11</v>
      </c>
      <c r="B13" s="12" t="s">
        <v>67</v>
      </c>
      <c r="C13" s="54" t="s">
        <v>158</v>
      </c>
      <c r="D13" s="38" t="s">
        <v>63</v>
      </c>
      <c r="E13" s="16" t="s">
        <v>73</v>
      </c>
      <c r="F13" s="13" t="s">
        <v>37</v>
      </c>
      <c r="G13" s="26" t="s">
        <v>22</v>
      </c>
      <c r="H13" s="28" t="s">
        <v>77</v>
      </c>
      <c r="I13" s="66" t="str">
        <f t="shared" si="0"/>
        <v>フルタイム非常勤（会計年度任用）職員
※勤務期間が1年以下無職任意継続</v>
      </c>
      <c r="J13" s="13" t="s">
        <v>46</v>
      </c>
      <c r="K13" s="12" t="s">
        <v>40</v>
      </c>
      <c r="L13" s="12" t="s">
        <v>112</v>
      </c>
      <c r="M13" s="12" t="s">
        <v>39</v>
      </c>
      <c r="N13" s="12" t="s">
        <v>40</v>
      </c>
      <c r="O13" s="16" t="s">
        <v>13</v>
      </c>
      <c r="P13" s="16" t="s">
        <v>42</v>
      </c>
      <c r="Q13" s="15" t="s">
        <v>36</v>
      </c>
      <c r="R13" s="11"/>
    </row>
    <row r="14" spans="1:20" ht="35.1" customHeight="1" x14ac:dyDescent="0.45">
      <c r="A14" s="11">
        <v>12</v>
      </c>
      <c r="B14" s="12" t="s">
        <v>67</v>
      </c>
      <c r="C14" s="54" t="s">
        <v>158</v>
      </c>
      <c r="D14" s="38" t="s">
        <v>63</v>
      </c>
      <c r="E14" s="16" t="s">
        <v>73</v>
      </c>
      <c r="F14" s="13" t="s">
        <v>139</v>
      </c>
      <c r="G14" s="26" t="s">
        <v>140</v>
      </c>
      <c r="H14" s="28" t="s">
        <v>80</v>
      </c>
      <c r="I14" s="66" t="str">
        <f t="shared" si="0"/>
        <v>フルタイム非常勤（会計年度任用）職員
※勤務期間が1年以下民間等に就職民間等に就職</v>
      </c>
      <c r="J14" s="13" t="s">
        <v>46</v>
      </c>
      <c r="K14" s="12" t="s">
        <v>40</v>
      </c>
      <c r="L14" s="12" t="s">
        <v>112</v>
      </c>
      <c r="M14" s="12" t="s">
        <v>39</v>
      </c>
      <c r="N14" s="12" t="s">
        <v>40</v>
      </c>
      <c r="O14" s="16" t="s">
        <v>13</v>
      </c>
      <c r="P14" s="16" t="s">
        <v>42</v>
      </c>
      <c r="Q14" s="21" t="s">
        <v>45</v>
      </c>
      <c r="R14" s="11"/>
    </row>
    <row r="15" spans="1:20" ht="35.1" customHeight="1" x14ac:dyDescent="0.45">
      <c r="A15" s="11">
        <v>13</v>
      </c>
      <c r="B15" s="19" t="s">
        <v>67</v>
      </c>
      <c r="C15" s="55" t="s">
        <v>158</v>
      </c>
      <c r="D15" s="39" t="s">
        <v>63</v>
      </c>
      <c r="E15" s="17" t="s">
        <v>73</v>
      </c>
      <c r="F15" s="18" t="s">
        <v>118</v>
      </c>
      <c r="G15" s="27" t="s">
        <v>58</v>
      </c>
      <c r="H15" s="29" t="s">
        <v>60</v>
      </c>
      <c r="I15" s="67" t="str">
        <f t="shared" si="0"/>
        <v>フルタイム非常勤（会計年度任用）職員
※勤務期間が1年以下同一法人（センター内）で雇用変更等常勤職員（任期付含む）</v>
      </c>
      <c r="J15" s="18" t="s">
        <v>50</v>
      </c>
      <c r="K15" s="19" t="s">
        <v>40</v>
      </c>
      <c r="L15" s="19" t="s">
        <v>113</v>
      </c>
      <c r="M15" s="19" t="s">
        <v>40</v>
      </c>
      <c r="N15" s="19" t="s">
        <v>39</v>
      </c>
      <c r="O15" s="17" t="s">
        <v>13</v>
      </c>
      <c r="P15" s="17" t="s">
        <v>42</v>
      </c>
      <c r="Q15" s="22" t="s">
        <v>47</v>
      </c>
      <c r="R15" s="23" t="s">
        <v>184</v>
      </c>
    </row>
    <row r="16" spans="1:20" ht="35.1" customHeight="1" x14ac:dyDescent="0.45">
      <c r="A16" s="11">
        <v>14</v>
      </c>
      <c r="B16" s="19" t="s">
        <v>67</v>
      </c>
      <c r="C16" s="55" t="s">
        <v>158</v>
      </c>
      <c r="D16" s="39" t="s">
        <v>62</v>
      </c>
      <c r="E16" s="17" t="s">
        <v>73</v>
      </c>
      <c r="F16" s="18" t="s">
        <v>118</v>
      </c>
      <c r="G16" s="52" t="s">
        <v>160</v>
      </c>
      <c r="H16" s="29" t="s">
        <v>75</v>
      </c>
      <c r="I16" s="67" t="str">
        <f t="shared" si="0"/>
        <v>フルタイム非常勤（会計年度任用）職員
※勤務期間が1年以下同一法人（センター内）で雇用変更等フルタイム非常勤（会計年度任用）職員
※勤務期間が1年超</v>
      </c>
      <c r="J16" s="18" t="s">
        <v>50</v>
      </c>
      <c r="K16" s="19" t="s">
        <v>40</v>
      </c>
      <c r="L16" s="19" t="s">
        <v>113</v>
      </c>
      <c r="M16" s="19" t="s">
        <v>40</v>
      </c>
      <c r="N16" s="19" t="s">
        <v>39</v>
      </c>
      <c r="O16" s="17" t="s">
        <v>13</v>
      </c>
      <c r="P16" s="17" t="s">
        <v>42</v>
      </c>
      <c r="Q16" s="22" t="s">
        <v>47</v>
      </c>
      <c r="R16" s="159" t="s">
        <v>185</v>
      </c>
    </row>
    <row r="17" spans="1:18" ht="35.1" customHeight="1" x14ac:dyDescent="0.45">
      <c r="A17" s="11">
        <v>15</v>
      </c>
      <c r="B17" s="19" t="s">
        <v>67</v>
      </c>
      <c r="C17" s="55" t="s">
        <v>158</v>
      </c>
      <c r="D17" s="39" t="s">
        <v>62</v>
      </c>
      <c r="E17" s="17" t="s">
        <v>73</v>
      </c>
      <c r="F17" s="18" t="s">
        <v>118</v>
      </c>
      <c r="G17" s="52" t="s">
        <v>154</v>
      </c>
      <c r="H17" s="29" t="s">
        <v>62</v>
      </c>
      <c r="I17" s="67" t="str">
        <f t="shared" si="0"/>
        <v>フルタイム非常勤（会計年度任用）職員
※勤務期間が1年以下同一法人（センター内）で雇用変更等短時間勤務非常勤（会計年度任用）職員</v>
      </c>
      <c r="J17" s="18" t="s">
        <v>43</v>
      </c>
      <c r="K17" s="19" t="s">
        <v>39</v>
      </c>
      <c r="L17" s="19" t="s">
        <v>39</v>
      </c>
      <c r="M17" s="19" t="s">
        <v>39</v>
      </c>
      <c r="N17" s="19" t="s">
        <v>39</v>
      </c>
      <c r="O17" s="17" t="s">
        <v>13</v>
      </c>
      <c r="P17" s="17" t="s">
        <v>42</v>
      </c>
      <c r="Q17" s="22" t="s">
        <v>49</v>
      </c>
      <c r="R17" s="151" t="s">
        <v>170</v>
      </c>
    </row>
    <row r="18" spans="1:18" ht="35.1" customHeight="1" x14ac:dyDescent="0.45">
      <c r="A18" s="11">
        <v>16</v>
      </c>
      <c r="B18" s="19" t="s">
        <v>67</v>
      </c>
      <c r="C18" s="55" t="s">
        <v>158</v>
      </c>
      <c r="D18" s="39" t="s">
        <v>62</v>
      </c>
      <c r="E18" s="17" t="s">
        <v>73</v>
      </c>
      <c r="F18" s="18" t="s">
        <v>118</v>
      </c>
      <c r="G18" s="27" t="s">
        <v>26</v>
      </c>
      <c r="H18" s="29" t="s">
        <v>62</v>
      </c>
      <c r="I18" s="67" t="str">
        <f t="shared" si="0"/>
        <v>フルタイム非常勤（会計年度任用）職員
※勤務期間が1年以下同一法人（センター内）で雇用変更等臨時的任用職員</v>
      </c>
      <c r="J18" s="18" t="s">
        <v>43</v>
      </c>
      <c r="K18" s="19" t="s">
        <v>39</v>
      </c>
      <c r="L18" s="19" t="s">
        <v>39</v>
      </c>
      <c r="M18" s="19" t="s">
        <v>39</v>
      </c>
      <c r="N18" s="19" t="s">
        <v>39</v>
      </c>
      <c r="O18" s="17" t="s">
        <v>13</v>
      </c>
      <c r="P18" s="17" t="s">
        <v>42</v>
      </c>
      <c r="Q18" s="22" t="s">
        <v>49</v>
      </c>
      <c r="R18" s="151" t="s">
        <v>170</v>
      </c>
    </row>
    <row r="19" spans="1:18" ht="35.1" customHeight="1" x14ac:dyDescent="0.45">
      <c r="A19" s="11">
        <v>17</v>
      </c>
      <c r="B19" s="36" t="s">
        <v>67</v>
      </c>
      <c r="C19" s="56" t="s">
        <v>158</v>
      </c>
      <c r="D19" s="50" t="s">
        <v>63</v>
      </c>
      <c r="E19" s="31" t="s">
        <v>73</v>
      </c>
      <c r="F19" s="30" t="s">
        <v>141</v>
      </c>
      <c r="G19" s="33" t="s">
        <v>58</v>
      </c>
      <c r="H19" s="34" t="s">
        <v>60</v>
      </c>
      <c r="I19" s="68" t="str">
        <f t="shared" si="0"/>
        <v>フルタイム非常勤（会計年度任用）職員
※勤務期間が1年以下地共済大阪府支部の他の所属所で雇用・任用常勤職員（任期付含む）</v>
      </c>
      <c r="J19" s="30" t="s">
        <v>38</v>
      </c>
      <c r="K19" s="36" t="s">
        <v>40</v>
      </c>
      <c r="L19" s="36" t="s">
        <v>113</v>
      </c>
      <c r="M19" s="30" t="s">
        <v>66</v>
      </c>
      <c r="N19" s="36" t="s">
        <v>39</v>
      </c>
      <c r="O19" s="31" t="s">
        <v>13</v>
      </c>
      <c r="P19" s="31" t="s">
        <v>42</v>
      </c>
      <c r="Q19" s="35" t="s">
        <v>47</v>
      </c>
      <c r="R19" s="32" t="s">
        <v>184</v>
      </c>
    </row>
    <row r="20" spans="1:18" ht="37.799999999999997" x14ac:dyDescent="0.45">
      <c r="A20" s="11">
        <v>18</v>
      </c>
      <c r="B20" s="36" t="s">
        <v>67</v>
      </c>
      <c r="C20" s="56" t="s">
        <v>158</v>
      </c>
      <c r="D20" s="50" t="s">
        <v>63</v>
      </c>
      <c r="E20" s="31" t="s">
        <v>73</v>
      </c>
      <c r="F20" s="30" t="s">
        <v>141</v>
      </c>
      <c r="G20" s="53" t="s">
        <v>158</v>
      </c>
      <c r="H20" s="34" t="s">
        <v>63</v>
      </c>
      <c r="I20" s="68" t="str">
        <f>C20&amp;F20&amp;G20</f>
        <v>フルタイム非常勤（会計年度任用）職員
※勤務期間が1年以下地共済大阪府支部の他の所属所で雇用・任用フルタイム非常勤（会計年度任用）職員
※勤務期間が1年以下</v>
      </c>
      <c r="J20" s="30" t="s">
        <v>38</v>
      </c>
      <c r="K20" s="36" t="s">
        <v>40</v>
      </c>
      <c r="L20" s="36" t="s">
        <v>113</v>
      </c>
      <c r="M20" s="30" t="s">
        <v>76</v>
      </c>
      <c r="N20" s="36" t="s">
        <v>39</v>
      </c>
      <c r="O20" s="31" t="s">
        <v>13</v>
      </c>
      <c r="P20" s="31" t="s">
        <v>42</v>
      </c>
      <c r="Q20" s="35" t="s">
        <v>47</v>
      </c>
      <c r="R20" s="31" t="s">
        <v>171</v>
      </c>
    </row>
    <row r="21" spans="1:18" ht="35.1" customHeight="1" x14ac:dyDescent="0.45">
      <c r="A21" s="11">
        <v>19</v>
      </c>
      <c r="B21" s="36" t="s">
        <v>67</v>
      </c>
      <c r="C21" s="56" t="s">
        <v>158</v>
      </c>
      <c r="D21" s="50" t="s">
        <v>63</v>
      </c>
      <c r="E21" s="31" t="s">
        <v>73</v>
      </c>
      <c r="F21" s="30" t="s">
        <v>141</v>
      </c>
      <c r="G21" s="53" t="s">
        <v>154</v>
      </c>
      <c r="H21" s="34" t="s">
        <v>62</v>
      </c>
      <c r="I21" s="68" t="str">
        <f t="shared" si="0"/>
        <v>フルタイム非常勤（会計年度任用）職員
※勤務期間が1年以下地共済大阪府支部の他の所属所で雇用・任用短時間勤務非常勤（会計年度任用）職員</v>
      </c>
      <c r="J21" s="30" t="s">
        <v>38</v>
      </c>
      <c r="K21" s="36" t="s">
        <v>40</v>
      </c>
      <c r="L21" s="36" t="s">
        <v>113</v>
      </c>
      <c r="M21" s="30" t="s">
        <v>76</v>
      </c>
      <c r="N21" s="36" t="s">
        <v>39</v>
      </c>
      <c r="O21" s="31" t="s">
        <v>13</v>
      </c>
      <c r="P21" s="31" t="s">
        <v>42</v>
      </c>
      <c r="Q21" s="35" t="s">
        <v>49</v>
      </c>
      <c r="R21" s="152" t="s">
        <v>170</v>
      </c>
    </row>
    <row r="22" spans="1:18" ht="35.1" customHeight="1" x14ac:dyDescent="0.45">
      <c r="A22" s="11">
        <v>20</v>
      </c>
      <c r="B22" s="36" t="s">
        <v>67</v>
      </c>
      <c r="C22" s="56" t="s">
        <v>158</v>
      </c>
      <c r="D22" s="50" t="s">
        <v>63</v>
      </c>
      <c r="E22" s="31" t="s">
        <v>73</v>
      </c>
      <c r="F22" s="30" t="s">
        <v>141</v>
      </c>
      <c r="G22" s="33" t="s">
        <v>26</v>
      </c>
      <c r="H22" s="34" t="s">
        <v>62</v>
      </c>
      <c r="I22" s="68" t="str">
        <f t="shared" si="0"/>
        <v>フルタイム非常勤（会計年度任用）職員
※勤務期間が1年以下地共済大阪府支部の他の所属所で雇用・任用臨時的任用職員</v>
      </c>
      <c r="J22" s="30" t="s">
        <v>38</v>
      </c>
      <c r="K22" s="36" t="s">
        <v>40</v>
      </c>
      <c r="L22" s="36" t="s">
        <v>113</v>
      </c>
      <c r="M22" s="30" t="s">
        <v>76</v>
      </c>
      <c r="N22" s="36" t="s">
        <v>39</v>
      </c>
      <c r="O22" s="31" t="s">
        <v>13</v>
      </c>
      <c r="P22" s="31" t="s">
        <v>42</v>
      </c>
      <c r="Q22" s="35" t="s">
        <v>49</v>
      </c>
      <c r="R22" s="152" t="s">
        <v>170</v>
      </c>
    </row>
    <row r="23" spans="1:18" ht="35.1" customHeight="1" x14ac:dyDescent="0.45">
      <c r="A23" s="11">
        <v>21</v>
      </c>
      <c r="B23" s="12" t="s">
        <v>67</v>
      </c>
      <c r="C23" s="54" t="s">
        <v>162</v>
      </c>
      <c r="D23" s="38" t="s">
        <v>60</v>
      </c>
      <c r="E23" s="16" t="s">
        <v>73</v>
      </c>
      <c r="F23" s="13" t="s">
        <v>37</v>
      </c>
      <c r="G23" s="26" t="s">
        <v>37</v>
      </c>
      <c r="H23" s="28" t="s">
        <v>80</v>
      </c>
      <c r="I23" s="66" t="str">
        <f t="shared" si="0"/>
        <v>フルタイム非常勤（会計年度任用）職員
※勤務期間が1年超無職無職</v>
      </c>
      <c r="J23" s="13" t="s">
        <v>46</v>
      </c>
      <c r="K23" s="12" t="s">
        <v>40</v>
      </c>
      <c r="L23" s="12" t="s">
        <v>112</v>
      </c>
      <c r="M23" s="12" t="s">
        <v>39</v>
      </c>
      <c r="N23" s="12" t="s">
        <v>40</v>
      </c>
      <c r="O23" s="16" t="s">
        <v>13</v>
      </c>
      <c r="P23" s="16" t="s">
        <v>42</v>
      </c>
      <c r="Q23" s="15" t="s">
        <v>72</v>
      </c>
      <c r="R23" s="11"/>
    </row>
    <row r="24" spans="1:18" ht="35.1" customHeight="1" x14ac:dyDescent="0.45">
      <c r="A24" s="11">
        <v>22</v>
      </c>
      <c r="B24" s="12" t="s">
        <v>67</v>
      </c>
      <c r="C24" s="54" t="s">
        <v>160</v>
      </c>
      <c r="D24" s="38" t="s">
        <v>60</v>
      </c>
      <c r="E24" s="16" t="s">
        <v>73</v>
      </c>
      <c r="F24" s="13" t="s">
        <v>37</v>
      </c>
      <c r="G24" s="26" t="s">
        <v>22</v>
      </c>
      <c r="H24" s="28" t="s">
        <v>77</v>
      </c>
      <c r="I24" s="66" t="str">
        <f t="shared" si="0"/>
        <v>フルタイム非常勤（会計年度任用）職員
※勤務期間が1年超無職任意継続</v>
      </c>
      <c r="J24" s="13" t="s">
        <v>46</v>
      </c>
      <c r="K24" s="12" t="s">
        <v>40</v>
      </c>
      <c r="L24" s="12" t="s">
        <v>112</v>
      </c>
      <c r="M24" s="12" t="s">
        <v>39</v>
      </c>
      <c r="N24" s="12" t="s">
        <v>40</v>
      </c>
      <c r="O24" s="16" t="s">
        <v>13</v>
      </c>
      <c r="P24" s="16" t="s">
        <v>42</v>
      </c>
      <c r="Q24" s="15" t="s">
        <v>36</v>
      </c>
      <c r="R24" s="11"/>
    </row>
    <row r="25" spans="1:18" ht="35.1" customHeight="1" x14ac:dyDescent="0.45">
      <c r="A25" s="11">
        <v>23</v>
      </c>
      <c r="B25" s="12" t="s">
        <v>67</v>
      </c>
      <c r="C25" s="54" t="s">
        <v>160</v>
      </c>
      <c r="D25" s="38" t="s">
        <v>60</v>
      </c>
      <c r="E25" s="16" t="s">
        <v>73</v>
      </c>
      <c r="F25" s="13" t="s">
        <v>139</v>
      </c>
      <c r="G25" s="26" t="s">
        <v>140</v>
      </c>
      <c r="H25" s="28" t="s">
        <v>80</v>
      </c>
      <c r="I25" s="66" t="str">
        <f t="shared" si="0"/>
        <v>フルタイム非常勤（会計年度任用）職員
※勤務期間が1年超民間等に就職民間等に就職</v>
      </c>
      <c r="J25" s="13" t="s">
        <v>46</v>
      </c>
      <c r="K25" s="12" t="s">
        <v>40</v>
      </c>
      <c r="L25" s="12" t="s">
        <v>112</v>
      </c>
      <c r="M25" s="12" t="s">
        <v>39</v>
      </c>
      <c r="N25" s="12" t="s">
        <v>40</v>
      </c>
      <c r="O25" s="16" t="s">
        <v>13</v>
      </c>
      <c r="P25" s="16" t="s">
        <v>42</v>
      </c>
      <c r="Q25" s="21" t="s">
        <v>45</v>
      </c>
      <c r="R25" s="11"/>
    </row>
    <row r="26" spans="1:18" ht="35.1" customHeight="1" x14ac:dyDescent="0.45">
      <c r="A26" s="11">
        <v>24</v>
      </c>
      <c r="B26" s="19" t="s">
        <v>67</v>
      </c>
      <c r="C26" s="55" t="s">
        <v>160</v>
      </c>
      <c r="D26" s="39" t="s">
        <v>60</v>
      </c>
      <c r="E26" s="17" t="s">
        <v>73</v>
      </c>
      <c r="F26" s="18" t="s">
        <v>118</v>
      </c>
      <c r="G26" s="27" t="s">
        <v>58</v>
      </c>
      <c r="H26" s="29" t="s">
        <v>60</v>
      </c>
      <c r="I26" s="67" t="str">
        <f t="shared" si="0"/>
        <v>フルタイム非常勤（会計年度任用）職員
※勤務期間が1年超同一法人（センター内）で雇用変更等常勤職員（任期付含む）</v>
      </c>
      <c r="J26" s="18" t="s">
        <v>43</v>
      </c>
      <c r="K26" s="19" t="s">
        <v>39</v>
      </c>
      <c r="L26" s="19" t="s">
        <v>39</v>
      </c>
      <c r="M26" s="19" t="s">
        <v>39</v>
      </c>
      <c r="N26" s="19" t="s">
        <v>39</v>
      </c>
      <c r="O26" s="17" t="s">
        <v>13</v>
      </c>
      <c r="P26" s="17" t="s">
        <v>42</v>
      </c>
      <c r="Q26" s="22" t="s">
        <v>47</v>
      </c>
      <c r="R26" s="23"/>
    </row>
    <row r="27" spans="1:18" ht="35.1" customHeight="1" x14ac:dyDescent="0.45">
      <c r="A27" s="11">
        <v>25</v>
      </c>
      <c r="B27" s="19" t="s">
        <v>67</v>
      </c>
      <c r="C27" s="55" t="s">
        <v>160</v>
      </c>
      <c r="D27" s="39" t="s">
        <v>60</v>
      </c>
      <c r="E27" s="17" t="s">
        <v>73</v>
      </c>
      <c r="F27" s="18" t="s">
        <v>118</v>
      </c>
      <c r="G27" s="27" t="s">
        <v>155</v>
      </c>
      <c r="H27" s="29" t="s">
        <v>62</v>
      </c>
      <c r="I27" s="67" t="str">
        <f t="shared" si="0"/>
        <v>フルタイム非常勤（会計年度任用）職員
※勤務期間が1年超同一法人（センター内）で雇用変更等短時間勤務非常勤（会計年度任用）職員</v>
      </c>
      <c r="J27" s="18" t="s">
        <v>48</v>
      </c>
      <c r="K27" s="19" t="s">
        <v>40</v>
      </c>
      <c r="L27" s="19" t="s">
        <v>113</v>
      </c>
      <c r="M27" s="19" t="s">
        <v>39</v>
      </c>
      <c r="N27" s="19" t="s">
        <v>39</v>
      </c>
      <c r="O27" s="17" t="s">
        <v>13</v>
      </c>
      <c r="P27" s="17" t="s">
        <v>42</v>
      </c>
      <c r="Q27" s="22" t="s">
        <v>49</v>
      </c>
      <c r="R27" s="159" t="s">
        <v>186</v>
      </c>
    </row>
    <row r="28" spans="1:18" ht="35.1" customHeight="1" x14ac:dyDescent="0.45">
      <c r="A28" s="11">
        <v>26</v>
      </c>
      <c r="B28" s="19" t="s">
        <v>67</v>
      </c>
      <c r="C28" s="55" t="s">
        <v>160</v>
      </c>
      <c r="D28" s="39" t="s">
        <v>60</v>
      </c>
      <c r="E28" s="17" t="s">
        <v>73</v>
      </c>
      <c r="F28" s="18" t="s">
        <v>118</v>
      </c>
      <c r="G28" s="27" t="s">
        <v>26</v>
      </c>
      <c r="H28" s="29" t="s">
        <v>62</v>
      </c>
      <c r="I28" s="67" t="str">
        <f t="shared" si="0"/>
        <v>フルタイム非常勤（会計年度任用）職員
※勤務期間が1年超同一法人（センター内）で雇用変更等臨時的任用職員</v>
      </c>
      <c r="J28" s="18" t="s">
        <v>48</v>
      </c>
      <c r="K28" s="19" t="s">
        <v>40</v>
      </c>
      <c r="L28" s="19" t="s">
        <v>113</v>
      </c>
      <c r="M28" s="19" t="s">
        <v>39</v>
      </c>
      <c r="N28" s="19" t="s">
        <v>39</v>
      </c>
      <c r="O28" s="17" t="s">
        <v>13</v>
      </c>
      <c r="P28" s="17" t="s">
        <v>42</v>
      </c>
      <c r="Q28" s="22" t="s">
        <v>49</v>
      </c>
      <c r="R28" s="159" t="s">
        <v>186</v>
      </c>
    </row>
    <row r="29" spans="1:18" ht="35.1" customHeight="1" x14ac:dyDescent="0.45">
      <c r="A29" s="11">
        <v>27</v>
      </c>
      <c r="B29" s="36" t="s">
        <v>67</v>
      </c>
      <c r="C29" s="56" t="s">
        <v>160</v>
      </c>
      <c r="D29" s="50" t="s">
        <v>60</v>
      </c>
      <c r="E29" s="31" t="s">
        <v>73</v>
      </c>
      <c r="F29" s="30" t="s">
        <v>141</v>
      </c>
      <c r="G29" s="33" t="s">
        <v>58</v>
      </c>
      <c r="H29" s="34" t="s">
        <v>60</v>
      </c>
      <c r="I29" s="68" t="str">
        <f t="shared" si="0"/>
        <v>フルタイム非常勤（会計年度任用）職員
※勤務期間が1年超地共済大阪府支部の他の所属所で雇用・任用常勤職員（任期付含む）</v>
      </c>
      <c r="J29" s="30" t="s">
        <v>38</v>
      </c>
      <c r="K29" s="36" t="s">
        <v>40</v>
      </c>
      <c r="L29" s="36" t="s">
        <v>113</v>
      </c>
      <c r="M29" s="30" t="s">
        <v>66</v>
      </c>
      <c r="N29" s="36" t="s">
        <v>39</v>
      </c>
      <c r="O29" s="31" t="s">
        <v>13</v>
      </c>
      <c r="P29" s="31" t="s">
        <v>42</v>
      </c>
      <c r="Q29" s="35" t="s">
        <v>47</v>
      </c>
      <c r="R29" s="32"/>
    </row>
    <row r="30" spans="1:18" ht="35.1" customHeight="1" x14ac:dyDescent="0.45">
      <c r="A30" s="11">
        <v>28</v>
      </c>
      <c r="B30" s="36" t="s">
        <v>67</v>
      </c>
      <c r="C30" s="56" t="s">
        <v>160</v>
      </c>
      <c r="D30" s="50" t="s">
        <v>60</v>
      </c>
      <c r="E30" s="31" t="s">
        <v>73</v>
      </c>
      <c r="F30" s="30" t="s">
        <v>141</v>
      </c>
      <c r="G30" s="53" t="s">
        <v>158</v>
      </c>
      <c r="H30" s="34" t="s">
        <v>163</v>
      </c>
      <c r="I30" s="68" t="str">
        <f t="shared" ref="I30" si="1">C30&amp;F30&amp;G30</f>
        <v>フルタイム非常勤（会計年度任用）職員
※勤務期間が1年超地共済大阪府支部の他の所属所で雇用・任用フルタイム非常勤（会計年度任用）職員
※勤務期間が1年以下</v>
      </c>
      <c r="J30" s="30" t="s">
        <v>38</v>
      </c>
      <c r="K30" s="36" t="s">
        <v>40</v>
      </c>
      <c r="L30" s="36" t="s">
        <v>113</v>
      </c>
      <c r="M30" s="30" t="s">
        <v>66</v>
      </c>
      <c r="N30" s="36" t="s">
        <v>39</v>
      </c>
      <c r="O30" s="31"/>
      <c r="P30" s="31"/>
      <c r="Q30" s="35"/>
      <c r="R30" s="160" t="s">
        <v>186</v>
      </c>
    </row>
    <row r="31" spans="1:18" ht="50.4" x14ac:dyDescent="0.45">
      <c r="A31" s="11">
        <v>29</v>
      </c>
      <c r="B31" s="36" t="s">
        <v>67</v>
      </c>
      <c r="C31" s="56" t="s">
        <v>160</v>
      </c>
      <c r="D31" s="50" t="s">
        <v>60</v>
      </c>
      <c r="E31" s="31" t="s">
        <v>73</v>
      </c>
      <c r="F31" s="30" t="s">
        <v>141</v>
      </c>
      <c r="G31" s="33" t="s">
        <v>155</v>
      </c>
      <c r="H31" s="34" t="s">
        <v>62</v>
      </c>
      <c r="I31" s="68" t="str">
        <f t="shared" si="0"/>
        <v>フルタイム非常勤（会計年度任用）職員
※勤務期間が1年超地共済大阪府支部の他の所属所で雇用・任用短時間勤務非常勤（会計年度任用）職員</v>
      </c>
      <c r="J31" s="30" t="s">
        <v>38</v>
      </c>
      <c r="K31" s="36" t="s">
        <v>40</v>
      </c>
      <c r="L31" s="36" t="s">
        <v>113</v>
      </c>
      <c r="M31" s="30" t="s">
        <v>76</v>
      </c>
      <c r="N31" s="36" t="s">
        <v>39</v>
      </c>
      <c r="O31" s="31" t="s">
        <v>13</v>
      </c>
      <c r="P31" s="31" t="s">
        <v>42</v>
      </c>
      <c r="Q31" s="35" t="s">
        <v>49</v>
      </c>
      <c r="R31" s="31" t="s">
        <v>187</v>
      </c>
    </row>
    <row r="32" spans="1:18" ht="50.4" x14ac:dyDescent="0.45">
      <c r="A32" s="11">
        <v>30</v>
      </c>
      <c r="B32" s="36" t="s">
        <v>67</v>
      </c>
      <c r="C32" s="56" t="s">
        <v>160</v>
      </c>
      <c r="D32" s="50" t="s">
        <v>60</v>
      </c>
      <c r="E32" s="31" t="s">
        <v>73</v>
      </c>
      <c r="F32" s="30" t="s">
        <v>141</v>
      </c>
      <c r="G32" s="33" t="s">
        <v>26</v>
      </c>
      <c r="H32" s="34" t="s">
        <v>62</v>
      </c>
      <c r="I32" s="68" t="str">
        <f t="shared" si="0"/>
        <v>フルタイム非常勤（会計年度任用）職員
※勤務期間が1年超地共済大阪府支部の他の所属所で雇用・任用臨時的任用職員</v>
      </c>
      <c r="J32" s="30" t="s">
        <v>38</v>
      </c>
      <c r="K32" s="36" t="s">
        <v>40</v>
      </c>
      <c r="L32" s="36" t="s">
        <v>113</v>
      </c>
      <c r="M32" s="30" t="s">
        <v>76</v>
      </c>
      <c r="N32" s="36" t="s">
        <v>39</v>
      </c>
      <c r="O32" s="31" t="s">
        <v>13</v>
      </c>
      <c r="P32" s="31" t="s">
        <v>42</v>
      </c>
      <c r="Q32" s="35" t="s">
        <v>49</v>
      </c>
      <c r="R32" s="31" t="s">
        <v>187</v>
      </c>
    </row>
    <row r="33" spans="1:18" ht="35.1" customHeight="1" x14ac:dyDescent="0.45">
      <c r="A33" s="11">
        <v>31</v>
      </c>
      <c r="B33" s="47" t="s">
        <v>67</v>
      </c>
      <c r="C33" s="73" t="s">
        <v>92</v>
      </c>
      <c r="D33" s="48" t="s">
        <v>63</v>
      </c>
      <c r="E33" s="43" t="s">
        <v>94</v>
      </c>
      <c r="F33" s="132" t="s">
        <v>37</v>
      </c>
      <c r="G33" s="44" t="s">
        <v>37</v>
      </c>
      <c r="H33" s="45" t="s">
        <v>80</v>
      </c>
      <c r="I33" s="66" t="str">
        <f t="shared" si="0"/>
        <v>再雇用短時間勤務職員無職無職</v>
      </c>
      <c r="J33" s="13" t="s">
        <v>46</v>
      </c>
      <c r="K33" s="47" t="s">
        <v>40</v>
      </c>
      <c r="L33" s="12" t="s">
        <v>112</v>
      </c>
      <c r="M33" s="47" t="s">
        <v>39</v>
      </c>
      <c r="N33" s="47" t="s">
        <v>40</v>
      </c>
      <c r="O33" s="43" t="s">
        <v>68</v>
      </c>
      <c r="P33" s="43" t="s">
        <v>42</v>
      </c>
      <c r="Q33" s="46" t="s">
        <v>72</v>
      </c>
      <c r="R33" s="11"/>
    </row>
    <row r="34" spans="1:18" ht="35.1" customHeight="1" x14ac:dyDescent="0.45">
      <c r="A34" s="11">
        <v>32</v>
      </c>
      <c r="B34" s="47" t="s">
        <v>67</v>
      </c>
      <c r="C34" s="73" t="s">
        <v>92</v>
      </c>
      <c r="D34" s="48" t="s">
        <v>63</v>
      </c>
      <c r="E34" s="43" t="s">
        <v>94</v>
      </c>
      <c r="F34" s="132" t="s">
        <v>37</v>
      </c>
      <c r="G34" s="44" t="s">
        <v>22</v>
      </c>
      <c r="H34" s="45" t="s">
        <v>81</v>
      </c>
      <c r="I34" s="66" t="str">
        <f t="shared" si="0"/>
        <v>再雇用短時間勤務職員無職任意継続</v>
      </c>
      <c r="J34" s="13" t="s">
        <v>46</v>
      </c>
      <c r="K34" s="47" t="s">
        <v>40</v>
      </c>
      <c r="L34" s="12" t="s">
        <v>112</v>
      </c>
      <c r="M34" s="47" t="s">
        <v>39</v>
      </c>
      <c r="N34" s="47" t="s">
        <v>40</v>
      </c>
      <c r="O34" s="43" t="s">
        <v>68</v>
      </c>
      <c r="P34" s="43" t="s">
        <v>42</v>
      </c>
      <c r="Q34" s="46" t="s">
        <v>36</v>
      </c>
      <c r="R34" s="11"/>
    </row>
    <row r="35" spans="1:18" ht="35.1" customHeight="1" x14ac:dyDescent="0.45">
      <c r="A35" s="11">
        <v>33</v>
      </c>
      <c r="B35" s="47" t="s">
        <v>67</v>
      </c>
      <c r="C35" s="73" t="s">
        <v>92</v>
      </c>
      <c r="D35" s="48" t="s">
        <v>62</v>
      </c>
      <c r="E35" s="43" t="s">
        <v>94</v>
      </c>
      <c r="F35" s="132" t="s">
        <v>139</v>
      </c>
      <c r="G35" s="44" t="s">
        <v>140</v>
      </c>
      <c r="H35" s="28" t="s">
        <v>80</v>
      </c>
      <c r="I35" s="66" t="str">
        <f t="shared" si="0"/>
        <v>再雇用短時間勤務職員民間等に就職民間等に就職</v>
      </c>
      <c r="J35" s="13" t="s">
        <v>46</v>
      </c>
      <c r="K35" s="47" t="s">
        <v>40</v>
      </c>
      <c r="L35" s="12" t="s">
        <v>112</v>
      </c>
      <c r="M35" s="47" t="s">
        <v>39</v>
      </c>
      <c r="N35" s="47" t="s">
        <v>40</v>
      </c>
      <c r="O35" s="43" t="s">
        <v>68</v>
      </c>
      <c r="P35" s="43" t="s">
        <v>42</v>
      </c>
      <c r="Q35" s="49" t="s">
        <v>45</v>
      </c>
      <c r="R35" s="11"/>
    </row>
    <row r="36" spans="1:18" ht="35.1" customHeight="1" x14ac:dyDescent="0.45">
      <c r="A36" s="11">
        <v>34</v>
      </c>
      <c r="B36" s="19" t="s">
        <v>67</v>
      </c>
      <c r="C36" s="74" t="s">
        <v>92</v>
      </c>
      <c r="D36" s="57" t="s">
        <v>62</v>
      </c>
      <c r="E36" s="58" t="s">
        <v>94</v>
      </c>
      <c r="F36" s="18" t="s">
        <v>118</v>
      </c>
      <c r="G36" s="27" t="s">
        <v>96</v>
      </c>
      <c r="H36" s="59" t="s">
        <v>60</v>
      </c>
      <c r="I36" s="67" t="str">
        <f t="shared" ref="I36:I67" si="2">C36&amp;F36&amp;G36</f>
        <v>再雇用短時間勤務職員同一法人（センター内）で雇用変更等再雇用フルタイム職員</v>
      </c>
      <c r="J36" s="60" t="s">
        <v>50</v>
      </c>
      <c r="K36" s="19" t="s">
        <v>40</v>
      </c>
      <c r="L36" s="19" t="s">
        <v>113</v>
      </c>
      <c r="M36" s="19" t="s">
        <v>40</v>
      </c>
      <c r="N36" s="19" t="s">
        <v>39</v>
      </c>
      <c r="O36" s="58" t="s">
        <v>68</v>
      </c>
      <c r="P36" s="58" t="s">
        <v>42</v>
      </c>
      <c r="Q36" s="61" t="s">
        <v>47</v>
      </c>
      <c r="R36" s="23" t="s">
        <v>184</v>
      </c>
    </row>
    <row r="37" spans="1:18" ht="35.1" customHeight="1" x14ac:dyDescent="0.45">
      <c r="A37" s="11">
        <v>35</v>
      </c>
      <c r="B37" s="19" t="s">
        <v>67</v>
      </c>
      <c r="C37" s="74" t="s">
        <v>92</v>
      </c>
      <c r="D37" s="39" t="s">
        <v>63</v>
      </c>
      <c r="E37" s="17" t="s">
        <v>94</v>
      </c>
      <c r="F37" s="18" t="s">
        <v>118</v>
      </c>
      <c r="G37" s="52" t="s">
        <v>97</v>
      </c>
      <c r="H37" s="29" t="s">
        <v>62</v>
      </c>
      <c r="I37" s="67" t="str">
        <f t="shared" si="2"/>
        <v>再雇用短時間勤務職員同一法人（センター内）で雇用変更等再雇用短時間勤務職員</v>
      </c>
      <c r="J37" s="18" t="s">
        <v>43</v>
      </c>
      <c r="K37" s="19" t="s">
        <v>39</v>
      </c>
      <c r="L37" s="19" t="s">
        <v>39</v>
      </c>
      <c r="M37" s="19" t="s">
        <v>39</v>
      </c>
      <c r="N37" s="19" t="s">
        <v>39</v>
      </c>
      <c r="O37" s="17" t="s">
        <v>68</v>
      </c>
      <c r="P37" s="17" t="s">
        <v>42</v>
      </c>
      <c r="Q37" s="22" t="s">
        <v>49</v>
      </c>
      <c r="R37" s="17" t="s">
        <v>172</v>
      </c>
    </row>
    <row r="38" spans="1:18" ht="35.1" customHeight="1" x14ac:dyDescent="0.45">
      <c r="A38" s="11">
        <v>36</v>
      </c>
      <c r="B38" s="19" t="s">
        <v>67</v>
      </c>
      <c r="C38" s="74" t="s">
        <v>92</v>
      </c>
      <c r="D38" s="57" t="s">
        <v>63</v>
      </c>
      <c r="E38" s="58" t="s">
        <v>94</v>
      </c>
      <c r="F38" s="18" t="s">
        <v>118</v>
      </c>
      <c r="G38" s="52" t="s">
        <v>158</v>
      </c>
      <c r="H38" s="59" t="s">
        <v>62</v>
      </c>
      <c r="I38" s="67" t="str">
        <f t="shared" si="2"/>
        <v>再雇用短時間勤務職員同一法人（センター内）で雇用変更等フルタイム非常勤（会計年度任用）職員
※勤務期間が1年以下</v>
      </c>
      <c r="J38" s="18" t="s">
        <v>43</v>
      </c>
      <c r="K38" s="19" t="s">
        <v>39</v>
      </c>
      <c r="L38" s="19" t="s">
        <v>39</v>
      </c>
      <c r="M38" s="19" t="s">
        <v>39</v>
      </c>
      <c r="N38" s="19" t="s">
        <v>39</v>
      </c>
      <c r="O38" s="58" t="s">
        <v>68</v>
      </c>
      <c r="P38" s="58" t="s">
        <v>42</v>
      </c>
      <c r="Q38" s="61" t="s">
        <v>49</v>
      </c>
      <c r="R38" s="151" t="s">
        <v>170</v>
      </c>
    </row>
    <row r="39" spans="1:18" ht="35.1" customHeight="1" x14ac:dyDescent="0.45">
      <c r="A39" s="11">
        <v>37</v>
      </c>
      <c r="B39" s="19" t="s">
        <v>67</v>
      </c>
      <c r="C39" s="74" t="s">
        <v>92</v>
      </c>
      <c r="D39" s="57" t="s">
        <v>63</v>
      </c>
      <c r="E39" s="58" t="s">
        <v>94</v>
      </c>
      <c r="F39" s="18" t="s">
        <v>118</v>
      </c>
      <c r="G39" s="27" t="s">
        <v>155</v>
      </c>
      <c r="H39" s="59" t="s">
        <v>62</v>
      </c>
      <c r="I39" s="67" t="str">
        <f t="shared" si="2"/>
        <v>再雇用短時間勤務職員同一法人（センター内）で雇用変更等短時間勤務非常勤（会計年度任用）職員</v>
      </c>
      <c r="J39" s="18" t="s">
        <v>43</v>
      </c>
      <c r="K39" s="19" t="s">
        <v>39</v>
      </c>
      <c r="L39" s="19" t="s">
        <v>39</v>
      </c>
      <c r="M39" s="19" t="s">
        <v>39</v>
      </c>
      <c r="N39" s="19" t="s">
        <v>39</v>
      </c>
      <c r="O39" s="58" t="s">
        <v>68</v>
      </c>
      <c r="P39" s="58" t="s">
        <v>42</v>
      </c>
      <c r="Q39" s="61" t="s">
        <v>49</v>
      </c>
      <c r="R39" s="151" t="s">
        <v>170</v>
      </c>
    </row>
    <row r="40" spans="1:18" ht="35.1" customHeight="1" x14ac:dyDescent="0.45">
      <c r="A40" s="11">
        <v>38</v>
      </c>
      <c r="B40" s="19" t="s">
        <v>67</v>
      </c>
      <c r="C40" s="74" t="s">
        <v>92</v>
      </c>
      <c r="D40" s="39" t="s">
        <v>63</v>
      </c>
      <c r="E40" s="17" t="s">
        <v>94</v>
      </c>
      <c r="F40" s="18" t="s">
        <v>118</v>
      </c>
      <c r="G40" s="27" t="s">
        <v>26</v>
      </c>
      <c r="H40" s="29" t="s">
        <v>62</v>
      </c>
      <c r="I40" s="67" t="str">
        <f t="shared" si="2"/>
        <v>再雇用短時間勤務職員同一法人（センター内）で雇用変更等臨時的任用職員</v>
      </c>
      <c r="J40" s="18" t="s">
        <v>43</v>
      </c>
      <c r="K40" s="19" t="s">
        <v>39</v>
      </c>
      <c r="L40" s="19" t="s">
        <v>39</v>
      </c>
      <c r="M40" s="19" t="s">
        <v>39</v>
      </c>
      <c r="N40" s="19" t="s">
        <v>39</v>
      </c>
      <c r="O40" s="17" t="s">
        <v>68</v>
      </c>
      <c r="P40" s="17" t="s">
        <v>42</v>
      </c>
      <c r="Q40" s="22" t="s">
        <v>49</v>
      </c>
      <c r="R40" s="151" t="s">
        <v>170</v>
      </c>
    </row>
    <row r="41" spans="1:18" ht="35.1" customHeight="1" x14ac:dyDescent="0.45">
      <c r="A41" s="11">
        <v>39</v>
      </c>
      <c r="B41" s="36" t="s">
        <v>67</v>
      </c>
      <c r="C41" s="51" t="s">
        <v>92</v>
      </c>
      <c r="D41" s="50" t="s">
        <v>62</v>
      </c>
      <c r="E41" s="31" t="s">
        <v>94</v>
      </c>
      <c r="F41" s="30" t="s">
        <v>141</v>
      </c>
      <c r="G41" s="33" t="s">
        <v>58</v>
      </c>
      <c r="H41" s="34" t="s">
        <v>60</v>
      </c>
      <c r="I41" s="68" t="str">
        <f t="shared" si="2"/>
        <v>再雇用短時間勤務職員地共済大阪府支部の他の所属所で雇用・任用常勤職員（任期付含む）</v>
      </c>
      <c r="J41" s="30" t="s">
        <v>38</v>
      </c>
      <c r="K41" s="36" t="s">
        <v>40</v>
      </c>
      <c r="L41" s="36" t="s">
        <v>113</v>
      </c>
      <c r="M41" s="30" t="s">
        <v>66</v>
      </c>
      <c r="N41" s="36" t="s">
        <v>39</v>
      </c>
      <c r="O41" s="31" t="s">
        <v>68</v>
      </c>
      <c r="P41" s="31" t="s">
        <v>42</v>
      </c>
      <c r="Q41" s="35" t="s">
        <v>47</v>
      </c>
      <c r="R41" s="32" t="s">
        <v>184</v>
      </c>
    </row>
    <row r="42" spans="1:18" ht="35.1" customHeight="1" x14ac:dyDescent="0.45">
      <c r="A42" s="11">
        <v>40</v>
      </c>
      <c r="B42" s="36" t="s">
        <v>67</v>
      </c>
      <c r="C42" s="51" t="s">
        <v>92</v>
      </c>
      <c r="D42" s="50" t="s">
        <v>63</v>
      </c>
      <c r="E42" s="31" t="s">
        <v>94</v>
      </c>
      <c r="F42" s="30" t="s">
        <v>141</v>
      </c>
      <c r="G42" s="53" t="s">
        <v>158</v>
      </c>
      <c r="H42" s="34" t="s">
        <v>62</v>
      </c>
      <c r="I42" s="68" t="str">
        <f t="shared" si="2"/>
        <v>再雇用短時間勤務職員地共済大阪府支部の他の所属所で雇用・任用フルタイム非常勤（会計年度任用）職員
※勤務期間が1年以下</v>
      </c>
      <c r="J42" s="30" t="s">
        <v>38</v>
      </c>
      <c r="K42" s="36" t="s">
        <v>40</v>
      </c>
      <c r="L42" s="36" t="s">
        <v>113</v>
      </c>
      <c r="M42" s="30" t="s">
        <v>76</v>
      </c>
      <c r="N42" s="36" t="s">
        <v>39</v>
      </c>
      <c r="O42" s="31" t="s">
        <v>68</v>
      </c>
      <c r="P42" s="31" t="s">
        <v>42</v>
      </c>
      <c r="Q42" s="35" t="s">
        <v>49</v>
      </c>
      <c r="R42" s="152" t="s">
        <v>170</v>
      </c>
    </row>
    <row r="43" spans="1:18" ht="35.1" customHeight="1" x14ac:dyDescent="0.45">
      <c r="A43" s="11">
        <v>41</v>
      </c>
      <c r="B43" s="36" t="s">
        <v>67</v>
      </c>
      <c r="C43" s="51" t="s">
        <v>92</v>
      </c>
      <c r="D43" s="50" t="s">
        <v>63</v>
      </c>
      <c r="E43" s="31" t="s">
        <v>94</v>
      </c>
      <c r="F43" s="30" t="s">
        <v>141</v>
      </c>
      <c r="G43" s="33" t="s">
        <v>155</v>
      </c>
      <c r="H43" s="34" t="s">
        <v>62</v>
      </c>
      <c r="I43" s="68" t="str">
        <f t="shared" si="2"/>
        <v>再雇用短時間勤務職員地共済大阪府支部の他の所属所で雇用・任用短時間勤務非常勤（会計年度任用）職員</v>
      </c>
      <c r="J43" s="30" t="s">
        <v>38</v>
      </c>
      <c r="K43" s="36" t="s">
        <v>40</v>
      </c>
      <c r="L43" s="36" t="s">
        <v>113</v>
      </c>
      <c r="M43" s="30" t="s">
        <v>76</v>
      </c>
      <c r="N43" s="36" t="s">
        <v>39</v>
      </c>
      <c r="O43" s="31" t="s">
        <v>68</v>
      </c>
      <c r="P43" s="31" t="s">
        <v>42</v>
      </c>
      <c r="Q43" s="35" t="s">
        <v>49</v>
      </c>
      <c r="R43" s="152" t="s">
        <v>170</v>
      </c>
    </row>
    <row r="44" spans="1:18" ht="35.1" customHeight="1" x14ac:dyDescent="0.45">
      <c r="A44" s="11">
        <v>42</v>
      </c>
      <c r="B44" s="36" t="s">
        <v>67</v>
      </c>
      <c r="C44" s="51" t="s">
        <v>92</v>
      </c>
      <c r="D44" s="50" t="s">
        <v>63</v>
      </c>
      <c r="E44" s="31" t="s">
        <v>94</v>
      </c>
      <c r="F44" s="30" t="s">
        <v>141</v>
      </c>
      <c r="G44" s="33" t="s">
        <v>26</v>
      </c>
      <c r="H44" s="34" t="s">
        <v>62</v>
      </c>
      <c r="I44" s="68" t="str">
        <f t="shared" si="2"/>
        <v>再雇用短時間勤務職員地共済大阪府支部の他の所属所で雇用・任用臨時的任用職員</v>
      </c>
      <c r="J44" s="30" t="s">
        <v>38</v>
      </c>
      <c r="K44" s="36" t="s">
        <v>40</v>
      </c>
      <c r="L44" s="36" t="s">
        <v>113</v>
      </c>
      <c r="M44" s="30" t="s">
        <v>76</v>
      </c>
      <c r="N44" s="36" t="s">
        <v>39</v>
      </c>
      <c r="O44" s="31" t="s">
        <v>68</v>
      </c>
      <c r="P44" s="31" t="s">
        <v>42</v>
      </c>
      <c r="Q44" s="35" t="s">
        <v>49</v>
      </c>
      <c r="R44" s="152" t="s">
        <v>170</v>
      </c>
    </row>
    <row r="45" spans="1:18" ht="35.1" customHeight="1" x14ac:dyDescent="0.45">
      <c r="A45" s="11">
        <v>43</v>
      </c>
      <c r="B45" s="12" t="s">
        <v>67</v>
      </c>
      <c r="C45" s="14" t="s">
        <v>93</v>
      </c>
      <c r="D45" s="38" t="s">
        <v>61</v>
      </c>
      <c r="E45" s="16" t="s">
        <v>95</v>
      </c>
      <c r="F45" s="13" t="s">
        <v>37</v>
      </c>
      <c r="G45" s="26" t="s">
        <v>37</v>
      </c>
      <c r="H45" s="41" t="s">
        <v>79</v>
      </c>
      <c r="I45" s="66" t="str">
        <f t="shared" si="2"/>
        <v>再雇用フルタイム職員無職無職</v>
      </c>
      <c r="J45" s="13" t="s">
        <v>46</v>
      </c>
      <c r="K45" s="12" t="s">
        <v>40</v>
      </c>
      <c r="L45" s="12" t="s">
        <v>112</v>
      </c>
      <c r="M45" s="12" t="s">
        <v>39</v>
      </c>
      <c r="N45" s="12" t="s">
        <v>40</v>
      </c>
      <c r="O45" s="16" t="s">
        <v>68</v>
      </c>
      <c r="P45" s="16" t="s">
        <v>42</v>
      </c>
      <c r="Q45" s="42" t="s">
        <v>72</v>
      </c>
      <c r="R45" s="11"/>
    </row>
    <row r="46" spans="1:18" ht="35.1" customHeight="1" x14ac:dyDescent="0.45">
      <c r="A46" s="11">
        <v>44</v>
      </c>
      <c r="B46" s="12" t="s">
        <v>67</v>
      </c>
      <c r="C46" s="14" t="s">
        <v>93</v>
      </c>
      <c r="D46" s="38" t="s">
        <v>61</v>
      </c>
      <c r="E46" s="16" t="s">
        <v>95</v>
      </c>
      <c r="F46" s="13" t="s">
        <v>37</v>
      </c>
      <c r="G46" s="26" t="s">
        <v>22</v>
      </c>
      <c r="H46" s="41" t="s">
        <v>81</v>
      </c>
      <c r="I46" s="66" t="str">
        <f t="shared" si="2"/>
        <v>再雇用フルタイム職員無職任意継続</v>
      </c>
      <c r="J46" s="13" t="s">
        <v>46</v>
      </c>
      <c r="K46" s="12" t="s">
        <v>40</v>
      </c>
      <c r="L46" s="12" t="s">
        <v>112</v>
      </c>
      <c r="M46" s="12" t="s">
        <v>39</v>
      </c>
      <c r="N46" s="12" t="s">
        <v>40</v>
      </c>
      <c r="O46" s="16" t="s">
        <v>68</v>
      </c>
      <c r="P46" s="16" t="s">
        <v>42</v>
      </c>
      <c r="Q46" s="42" t="s">
        <v>36</v>
      </c>
      <c r="R46" s="11"/>
    </row>
    <row r="47" spans="1:18" ht="35.1" customHeight="1" x14ac:dyDescent="0.45">
      <c r="A47" s="11">
        <v>45</v>
      </c>
      <c r="B47" s="12" t="s">
        <v>67</v>
      </c>
      <c r="C47" s="14" t="s">
        <v>93</v>
      </c>
      <c r="D47" s="38" t="s">
        <v>61</v>
      </c>
      <c r="E47" s="16" t="s">
        <v>95</v>
      </c>
      <c r="F47" s="13" t="s">
        <v>139</v>
      </c>
      <c r="G47" s="26" t="s">
        <v>140</v>
      </c>
      <c r="H47" s="28" t="s">
        <v>80</v>
      </c>
      <c r="I47" s="66" t="str">
        <f t="shared" si="2"/>
        <v>再雇用フルタイム職員民間等に就職民間等に就職</v>
      </c>
      <c r="J47" s="13" t="s">
        <v>46</v>
      </c>
      <c r="K47" s="12" t="s">
        <v>40</v>
      </c>
      <c r="L47" s="12" t="s">
        <v>112</v>
      </c>
      <c r="M47" s="12" t="s">
        <v>39</v>
      </c>
      <c r="N47" s="12" t="s">
        <v>40</v>
      </c>
      <c r="O47" s="16" t="s">
        <v>68</v>
      </c>
      <c r="P47" s="16" t="s">
        <v>42</v>
      </c>
      <c r="Q47" s="21" t="s">
        <v>45</v>
      </c>
      <c r="R47" s="11"/>
    </row>
    <row r="48" spans="1:18" ht="35.1" customHeight="1" x14ac:dyDescent="0.45">
      <c r="A48" s="11">
        <v>46</v>
      </c>
      <c r="B48" s="19" t="s">
        <v>67</v>
      </c>
      <c r="C48" s="20" t="s">
        <v>93</v>
      </c>
      <c r="D48" s="39" t="s">
        <v>61</v>
      </c>
      <c r="E48" s="17" t="s">
        <v>95</v>
      </c>
      <c r="F48" s="18" t="s">
        <v>118</v>
      </c>
      <c r="G48" s="20" t="s">
        <v>97</v>
      </c>
      <c r="H48" s="39" t="s">
        <v>63</v>
      </c>
      <c r="I48" s="67" t="str">
        <f t="shared" si="2"/>
        <v>再雇用フルタイム職員同一法人（センター内）で雇用変更等再雇用短時間勤務職員</v>
      </c>
      <c r="J48" s="18" t="s">
        <v>48</v>
      </c>
      <c r="K48" s="19" t="s">
        <v>40</v>
      </c>
      <c r="L48" s="19" t="s">
        <v>113</v>
      </c>
      <c r="M48" s="19" t="s">
        <v>39</v>
      </c>
      <c r="N48" s="19" t="s">
        <v>39</v>
      </c>
      <c r="O48" s="17" t="s">
        <v>68</v>
      </c>
      <c r="P48" s="17" t="s">
        <v>42</v>
      </c>
      <c r="Q48" s="22" t="s">
        <v>49</v>
      </c>
      <c r="R48" s="159" t="s">
        <v>186</v>
      </c>
    </row>
    <row r="49" spans="1:18" ht="35.1" customHeight="1" x14ac:dyDescent="0.45">
      <c r="A49" s="11">
        <v>47</v>
      </c>
      <c r="B49" s="19" t="s">
        <v>67</v>
      </c>
      <c r="C49" s="20" t="s">
        <v>93</v>
      </c>
      <c r="D49" s="39" t="s">
        <v>61</v>
      </c>
      <c r="E49" s="17" t="s">
        <v>95</v>
      </c>
      <c r="F49" s="18" t="s">
        <v>118</v>
      </c>
      <c r="G49" s="52" t="s">
        <v>158</v>
      </c>
      <c r="H49" s="29" t="s">
        <v>62</v>
      </c>
      <c r="I49" s="67" t="str">
        <f t="shared" si="2"/>
        <v>再雇用フルタイム職員同一法人（センター内）で雇用変更等フルタイム非常勤（会計年度任用）職員
※勤務期間が1年以下</v>
      </c>
      <c r="J49" s="18" t="s">
        <v>48</v>
      </c>
      <c r="K49" s="19" t="s">
        <v>40</v>
      </c>
      <c r="L49" s="19" t="s">
        <v>113</v>
      </c>
      <c r="M49" s="19" t="s">
        <v>39</v>
      </c>
      <c r="N49" s="19" t="s">
        <v>39</v>
      </c>
      <c r="O49" s="17" t="s">
        <v>68</v>
      </c>
      <c r="P49" s="17" t="s">
        <v>42</v>
      </c>
      <c r="Q49" s="22" t="s">
        <v>49</v>
      </c>
      <c r="R49" s="159" t="s">
        <v>186</v>
      </c>
    </row>
    <row r="50" spans="1:18" ht="35.1" customHeight="1" x14ac:dyDescent="0.45">
      <c r="A50" s="11">
        <v>48</v>
      </c>
      <c r="B50" s="19" t="s">
        <v>67</v>
      </c>
      <c r="C50" s="20" t="s">
        <v>93</v>
      </c>
      <c r="D50" s="39" t="s">
        <v>61</v>
      </c>
      <c r="E50" s="17" t="s">
        <v>95</v>
      </c>
      <c r="F50" s="18" t="s">
        <v>118</v>
      </c>
      <c r="G50" s="27" t="s">
        <v>155</v>
      </c>
      <c r="H50" s="29" t="s">
        <v>62</v>
      </c>
      <c r="I50" s="67" t="str">
        <f t="shared" si="2"/>
        <v>再雇用フルタイム職員同一法人（センター内）で雇用変更等短時間勤務非常勤（会計年度任用）職員</v>
      </c>
      <c r="J50" s="18" t="s">
        <v>48</v>
      </c>
      <c r="K50" s="19" t="s">
        <v>40</v>
      </c>
      <c r="L50" s="19" t="s">
        <v>113</v>
      </c>
      <c r="M50" s="19" t="s">
        <v>39</v>
      </c>
      <c r="N50" s="19" t="s">
        <v>39</v>
      </c>
      <c r="O50" s="17" t="s">
        <v>68</v>
      </c>
      <c r="P50" s="17" t="s">
        <v>42</v>
      </c>
      <c r="Q50" s="22" t="s">
        <v>49</v>
      </c>
      <c r="R50" s="159" t="s">
        <v>186</v>
      </c>
    </row>
    <row r="51" spans="1:18" ht="35.1" customHeight="1" x14ac:dyDescent="0.45">
      <c r="A51" s="11">
        <v>49</v>
      </c>
      <c r="B51" s="19" t="s">
        <v>67</v>
      </c>
      <c r="C51" s="20" t="s">
        <v>93</v>
      </c>
      <c r="D51" s="39" t="s">
        <v>61</v>
      </c>
      <c r="E51" s="17" t="s">
        <v>95</v>
      </c>
      <c r="F51" s="18" t="s">
        <v>118</v>
      </c>
      <c r="G51" s="27" t="s">
        <v>26</v>
      </c>
      <c r="H51" s="29" t="s">
        <v>62</v>
      </c>
      <c r="I51" s="67" t="str">
        <f t="shared" si="2"/>
        <v>再雇用フルタイム職員同一法人（センター内）で雇用変更等臨時的任用職員</v>
      </c>
      <c r="J51" s="18" t="s">
        <v>48</v>
      </c>
      <c r="K51" s="19" t="s">
        <v>40</v>
      </c>
      <c r="L51" s="19" t="s">
        <v>113</v>
      </c>
      <c r="M51" s="19" t="s">
        <v>39</v>
      </c>
      <c r="N51" s="19" t="s">
        <v>39</v>
      </c>
      <c r="O51" s="17" t="s">
        <v>68</v>
      </c>
      <c r="P51" s="17" t="s">
        <v>42</v>
      </c>
      <c r="Q51" s="22" t="s">
        <v>49</v>
      </c>
      <c r="R51" s="159" t="s">
        <v>186</v>
      </c>
    </row>
    <row r="52" spans="1:18" ht="35.1" customHeight="1" x14ac:dyDescent="0.45">
      <c r="A52" s="11">
        <v>50</v>
      </c>
      <c r="B52" s="36" t="s">
        <v>67</v>
      </c>
      <c r="C52" s="51" t="s">
        <v>93</v>
      </c>
      <c r="D52" s="50" t="s">
        <v>61</v>
      </c>
      <c r="E52" s="31" t="s">
        <v>95</v>
      </c>
      <c r="F52" s="30" t="s">
        <v>141</v>
      </c>
      <c r="G52" s="33" t="s">
        <v>58</v>
      </c>
      <c r="H52" s="34" t="s">
        <v>60</v>
      </c>
      <c r="I52" s="68" t="str">
        <f t="shared" si="2"/>
        <v>再雇用フルタイム職員地共済大阪府支部の他の所属所で雇用・任用常勤職員（任期付含む）</v>
      </c>
      <c r="J52" s="30" t="s">
        <v>38</v>
      </c>
      <c r="K52" s="36" t="s">
        <v>40</v>
      </c>
      <c r="L52" s="36" t="s">
        <v>113</v>
      </c>
      <c r="M52" s="30" t="s">
        <v>76</v>
      </c>
      <c r="N52" s="36" t="s">
        <v>39</v>
      </c>
      <c r="O52" s="31" t="s">
        <v>68</v>
      </c>
      <c r="P52" s="31" t="s">
        <v>42</v>
      </c>
      <c r="Q52" s="35" t="s">
        <v>47</v>
      </c>
      <c r="R52" s="32"/>
    </row>
    <row r="53" spans="1:18" ht="35.1" customHeight="1" x14ac:dyDescent="0.45">
      <c r="A53" s="11">
        <v>51</v>
      </c>
      <c r="B53" s="36" t="s">
        <v>67</v>
      </c>
      <c r="C53" s="51" t="s">
        <v>93</v>
      </c>
      <c r="D53" s="50" t="s">
        <v>61</v>
      </c>
      <c r="E53" s="31" t="s">
        <v>95</v>
      </c>
      <c r="F53" s="30" t="s">
        <v>141</v>
      </c>
      <c r="G53" s="53" t="s">
        <v>158</v>
      </c>
      <c r="H53" s="34" t="s">
        <v>62</v>
      </c>
      <c r="I53" s="68" t="str">
        <f t="shared" si="2"/>
        <v>再雇用フルタイム職員地共済大阪府支部の他の所属所で雇用・任用フルタイム非常勤（会計年度任用）職員
※勤務期間が1年以下</v>
      </c>
      <c r="J53" s="30" t="s">
        <v>38</v>
      </c>
      <c r="K53" s="36" t="s">
        <v>40</v>
      </c>
      <c r="L53" s="36" t="s">
        <v>113</v>
      </c>
      <c r="M53" s="30" t="s">
        <v>76</v>
      </c>
      <c r="N53" s="36" t="s">
        <v>39</v>
      </c>
      <c r="O53" s="31" t="s">
        <v>68</v>
      </c>
      <c r="P53" s="31" t="s">
        <v>42</v>
      </c>
      <c r="Q53" s="35" t="s">
        <v>49</v>
      </c>
      <c r="R53" s="160" t="s">
        <v>186</v>
      </c>
    </row>
    <row r="54" spans="1:18" ht="35.1" customHeight="1" x14ac:dyDescent="0.45">
      <c r="A54" s="11">
        <v>52</v>
      </c>
      <c r="B54" s="36" t="s">
        <v>67</v>
      </c>
      <c r="C54" s="51" t="s">
        <v>93</v>
      </c>
      <c r="D54" s="50" t="s">
        <v>61</v>
      </c>
      <c r="E54" s="31" t="s">
        <v>95</v>
      </c>
      <c r="F54" s="30" t="s">
        <v>141</v>
      </c>
      <c r="G54" s="33" t="s">
        <v>155</v>
      </c>
      <c r="H54" s="34" t="s">
        <v>62</v>
      </c>
      <c r="I54" s="68" t="str">
        <f t="shared" si="2"/>
        <v>再雇用フルタイム職員地共済大阪府支部の他の所属所で雇用・任用短時間勤務非常勤（会計年度任用）職員</v>
      </c>
      <c r="J54" s="30" t="s">
        <v>38</v>
      </c>
      <c r="K54" s="36" t="s">
        <v>40</v>
      </c>
      <c r="L54" s="36" t="s">
        <v>113</v>
      </c>
      <c r="M54" s="30" t="s">
        <v>76</v>
      </c>
      <c r="N54" s="36" t="s">
        <v>39</v>
      </c>
      <c r="O54" s="31" t="s">
        <v>68</v>
      </c>
      <c r="P54" s="31" t="s">
        <v>42</v>
      </c>
      <c r="Q54" s="35" t="s">
        <v>49</v>
      </c>
      <c r="R54" s="160" t="s">
        <v>186</v>
      </c>
    </row>
    <row r="55" spans="1:18" ht="35.1" customHeight="1" x14ac:dyDescent="0.45">
      <c r="A55" s="11">
        <v>53</v>
      </c>
      <c r="B55" s="36" t="s">
        <v>67</v>
      </c>
      <c r="C55" s="51" t="s">
        <v>93</v>
      </c>
      <c r="D55" s="50" t="s">
        <v>61</v>
      </c>
      <c r="E55" s="31" t="s">
        <v>95</v>
      </c>
      <c r="F55" s="30" t="s">
        <v>141</v>
      </c>
      <c r="G55" s="33" t="s">
        <v>26</v>
      </c>
      <c r="H55" s="34" t="s">
        <v>62</v>
      </c>
      <c r="I55" s="68" t="str">
        <f t="shared" si="2"/>
        <v>再雇用フルタイム職員地共済大阪府支部の他の所属所で雇用・任用臨時的任用職員</v>
      </c>
      <c r="J55" s="30" t="s">
        <v>38</v>
      </c>
      <c r="K55" s="36" t="s">
        <v>40</v>
      </c>
      <c r="L55" s="36" t="s">
        <v>113</v>
      </c>
      <c r="M55" s="30" t="s">
        <v>76</v>
      </c>
      <c r="N55" s="36" t="s">
        <v>39</v>
      </c>
      <c r="O55" s="31" t="s">
        <v>68</v>
      </c>
      <c r="P55" s="31" t="s">
        <v>42</v>
      </c>
      <c r="Q55" s="35" t="s">
        <v>49</v>
      </c>
      <c r="R55" s="160" t="s">
        <v>186</v>
      </c>
    </row>
    <row r="56" spans="1:18" ht="35.1" customHeight="1" x14ac:dyDescent="0.45">
      <c r="A56" s="11">
        <v>54</v>
      </c>
      <c r="B56" s="12" t="s">
        <v>67</v>
      </c>
      <c r="C56" s="14" t="s">
        <v>91</v>
      </c>
      <c r="D56" s="38" t="s">
        <v>61</v>
      </c>
      <c r="E56" s="11" t="s">
        <v>25</v>
      </c>
      <c r="F56" s="12" t="s">
        <v>37</v>
      </c>
      <c r="G56" s="26" t="s">
        <v>37</v>
      </c>
      <c r="H56" s="28" t="s">
        <v>79</v>
      </c>
      <c r="I56" s="69" t="str">
        <f t="shared" si="2"/>
        <v>常勤職員（任期付含む）無職無職</v>
      </c>
      <c r="J56" s="13" t="s">
        <v>46</v>
      </c>
      <c r="K56" s="12" t="s">
        <v>40</v>
      </c>
      <c r="L56" s="12" t="s">
        <v>112</v>
      </c>
      <c r="M56" s="12" t="s">
        <v>39</v>
      </c>
      <c r="N56" s="12" t="s">
        <v>40</v>
      </c>
      <c r="O56" s="11" t="s">
        <v>10</v>
      </c>
      <c r="P56" s="11" t="s">
        <v>25</v>
      </c>
      <c r="Q56" s="15" t="s">
        <v>72</v>
      </c>
      <c r="R56" s="11"/>
    </row>
    <row r="57" spans="1:18" ht="35.1" customHeight="1" x14ac:dyDescent="0.45">
      <c r="A57" s="11">
        <v>55</v>
      </c>
      <c r="B57" s="12" t="s">
        <v>67</v>
      </c>
      <c r="C57" s="14" t="s">
        <v>91</v>
      </c>
      <c r="D57" s="38" t="s">
        <v>61</v>
      </c>
      <c r="E57" s="11" t="s">
        <v>25</v>
      </c>
      <c r="F57" s="12" t="s">
        <v>37</v>
      </c>
      <c r="G57" s="26" t="s">
        <v>22</v>
      </c>
      <c r="H57" s="28" t="s">
        <v>82</v>
      </c>
      <c r="I57" s="66" t="str">
        <f t="shared" si="2"/>
        <v>常勤職員（任期付含む）無職任意継続</v>
      </c>
      <c r="J57" s="13" t="s">
        <v>46</v>
      </c>
      <c r="K57" s="12" t="s">
        <v>40</v>
      </c>
      <c r="L57" s="12" t="s">
        <v>112</v>
      </c>
      <c r="M57" s="12" t="s">
        <v>39</v>
      </c>
      <c r="N57" s="12" t="s">
        <v>40</v>
      </c>
      <c r="O57" s="11" t="s">
        <v>10</v>
      </c>
      <c r="P57" s="11" t="s">
        <v>25</v>
      </c>
      <c r="Q57" s="15" t="s">
        <v>36</v>
      </c>
      <c r="R57" s="11"/>
    </row>
    <row r="58" spans="1:18" ht="35.1" customHeight="1" x14ac:dyDescent="0.45">
      <c r="A58" s="11">
        <v>56</v>
      </c>
      <c r="B58" s="12" t="s">
        <v>67</v>
      </c>
      <c r="C58" s="14" t="s">
        <v>91</v>
      </c>
      <c r="D58" s="38" t="s">
        <v>61</v>
      </c>
      <c r="E58" s="11" t="s">
        <v>25</v>
      </c>
      <c r="F58" s="12" t="s">
        <v>139</v>
      </c>
      <c r="G58" s="26" t="s">
        <v>140</v>
      </c>
      <c r="H58" s="28" t="s">
        <v>80</v>
      </c>
      <c r="I58" s="66" t="str">
        <f t="shared" si="2"/>
        <v>常勤職員（任期付含む）民間等に就職民間等に就職</v>
      </c>
      <c r="J58" s="13" t="s">
        <v>46</v>
      </c>
      <c r="K58" s="12" t="s">
        <v>40</v>
      </c>
      <c r="L58" s="12" t="s">
        <v>112</v>
      </c>
      <c r="M58" s="12" t="s">
        <v>39</v>
      </c>
      <c r="N58" s="12" t="s">
        <v>40</v>
      </c>
      <c r="O58" s="11" t="s">
        <v>10</v>
      </c>
      <c r="P58" s="11" t="s">
        <v>25</v>
      </c>
      <c r="Q58" s="21" t="s">
        <v>45</v>
      </c>
      <c r="R58" s="11"/>
    </row>
    <row r="59" spans="1:18" ht="35.1" customHeight="1" x14ac:dyDescent="0.45">
      <c r="A59" s="11">
        <v>57</v>
      </c>
      <c r="B59" s="18" t="s">
        <v>67</v>
      </c>
      <c r="C59" s="20" t="s">
        <v>91</v>
      </c>
      <c r="D59" s="62" t="s">
        <v>61</v>
      </c>
      <c r="E59" s="23" t="s">
        <v>25</v>
      </c>
      <c r="F59" s="18" t="s">
        <v>118</v>
      </c>
      <c r="G59" s="27" t="s">
        <v>96</v>
      </c>
      <c r="H59" s="63" t="s">
        <v>61</v>
      </c>
      <c r="I59" s="67" t="str">
        <f t="shared" si="2"/>
        <v>常勤職員（任期付含む）同一法人（センター内）で雇用変更等再雇用フルタイム職員</v>
      </c>
      <c r="J59" s="18" t="s">
        <v>43</v>
      </c>
      <c r="K59" s="19" t="s">
        <v>39</v>
      </c>
      <c r="L59" s="19" t="s">
        <v>39</v>
      </c>
      <c r="M59" s="19" t="s">
        <v>39</v>
      </c>
      <c r="N59" s="19" t="s">
        <v>39</v>
      </c>
      <c r="O59" s="23" t="s">
        <v>10</v>
      </c>
      <c r="P59" s="23" t="s">
        <v>25</v>
      </c>
      <c r="Q59" s="22" t="s">
        <v>47</v>
      </c>
      <c r="R59" s="23"/>
    </row>
    <row r="60" spans="1:18" ht="35.1" customHeight="1" x14ac:dyDescent="0.45">
      <c r="A60" s="11">
        <v>58</v>
      </c>
      <c r="B60" s="18" t="s">
        <v>67</v>
      </c>
      <c r="C60" s="20" t="s">
        <v>91</v>
      </c>
      <c r="D60" s="39" t="s">
        <v>61</v>
      </c>
      <c r="E60" s="23" t="s">
        <v>25</v>
      </c>
      <c r="F60" s="18" t="s">
        <v>118</v>
      </c>
      <c r="G60" s="27" t="s">
        <v>97</v>
      </c>
      <c r="H60" s="29" t="s">
        <v>63</v>
      </c>
      <c r="I60" s="67" t="str">
        <f t="shared" si="2"/>
        <v>常勤職員（任期付含む）同一法人（センター内）で雇用変更等再雇用短時間勤務職員</v>
      </c>
      <c r="J60" s="18" t="s">
        <v>48</v>
      </c>
      <c r="K60" s="19" t="s">
        <v>40</v>
      </c>
      <c r="L60" s="19" t="s">
        <v>113</v>
      </c>
      <c r="M60" s="19" t="s">
        <v>39</v>
      </c>
      <c r="N60" s="19" t="s">
        <v>39</v>
      </c>
      <c r="O60" s="23" t="s">
        <v>10</v>
      </c>
      <c r="P60" s="23" t="s">
        <v>25</v>
      </c>
      <c r="Q60" s="22" t="s">
        <v>49</v>
      </c>
      <c r="R60" s="159" t="s">
        <v>186</v>
      </c>
    </row>
    <row r="61" spans="1:18" ht="35.1" customHeight="1" x14ac:dyDescent="0.45">
      <c r="A61" s="11">
        <v>59</v>
      </c>
      <c r="B61" s="18" t="s">
        <v>67</v>
      </c>
      <c r="C61" s="20" t="s">
        <v>91</v>
      </c>
      <c r="D61" s="39" t="s">
        <v>61</v>
      </c>
      <c r="E61" s="23" t="s">
        <v>25</v>
      </c>
      <c r="F61" s="18" t="s">
        <v>118</v>
      </c>
      <c r="G61" s="52" t="s">
        <v>158</v>
      </c>
      <c r="H61" s="29" t="s">
        <v>63</v>
      </c>
      <c r="I61" s="67" t="str">
        <f t="shared" si="2"/>
        <v>常勤職員（任期付含む）同一法人（センター内）で雇用変更等フルタイム非常勤（会計年度任用）職員
※勤務期間が1年以下</v>
      </c>
      <c r="J61" s="18" t="s">
        <v>48</v>
      </c>
      <c r="K61" s="19" t="s">
        <v>40</v>
      </c>
      <c r="L61" s="19" t="s">
        <v>113</v>
      </c>
      <c r="M61" s="19" t="s">
        <v>39</v>
      </c>
      <c r="N61" s="19" t="s">
        <v>39</v>
      </c>
      <c r="O61" s="23" t="s">
        <v>10</v>
      </c>
      <c r="P61" s="23" t="s">
        <v>25</v>
      </c>
      <c r="Q61" s="22" t="s">
        <v>49</v>
      </c>
      <c r="R61" s="159" t="s">
        <v>186</v>
      </c>
    </row>
    <row r="62" spans="1:18" ht="35.1" customHeight="1" x14ac:dyDescent="0.45">
      <c r="A62" s="11">
        <v>60</v>
      </c>
      <c r="B62" s="18" t="s">
        <v>67</v>
      </c>
      <c r="C62" s="20" t="s">
        <v>91</v>
      </c>
      <c r="D62" s="39" t="s">
        <v>61</v>
      </c>
      <c r="E62" s="23" t="s">
        <v>25</v>
      </c>
      <c r="F62" s="18" t="s">
        <v>118</v>
      </c>
      <c r="G62" s="27" t="s">
        <v>155</v>
      </c>
      <c r="H62" s="29" t="s">
        <v>63</v>
      </c>
      <c r="I62" s="67" t="str">
        <f t="shared" si="2"/>
        <v>常勤職員（任期付含む）同一法人（センター内）で雇用変更等短時間勤務非常勤（会計年度任用）職員</v>
      </c>
      <c r="J62" s="18" t="s">
        <v>48</v>
      </c>
      <c r="K62" s="19" t="s">
        <v>40</v>
      </c>
      <c r="L62" s="19" t="s">
        <v>113</v>
      </c>
      <c r="M62" s="19" t="s">
        <v>39</v>
      </c>
      <c r="N62" s="19" t="s">
        <v>39</v>
      </c>
      <c r="O62" s="23" t="s">
        <v>10</v>
      </c>
      <c r="P62" s="23" t="s">
        <v>25</v>
      </c>
      <c r="Q62" s="22" t="s">
        <v>49</v>
      </c>
      <c r="R62" s="159" t="s">
        <v>186</v>
      </c>
    </row>
    <row r="63" spans="1:18" ht="35.1" customHeight="1" x14ac:dyDescent="0.45">
      <c r="A63" s="11">
        <v>61</v>
      </c>
      <c r="B63" s="18" t="s">
        <v>67</v>
      </c>
      <c r="C63" s="20" t="s">
        <v>91</v>
      </c>
      <c r="D63" s="39" t="s">
        <v>61</v>
      </c>
      <c r="E63" s="23" t="s">
        <v>25</v>
      </c>
      <c r="F63" s="18" t="s">
        <v>118</v>
      </c>
      <c r="G63" s="27" t="s">
        <v>26</v>
      </c>
      <c r="H63" s="29" t="s">
        <v>63</v>
      </c>
      <c r="I63" s="67" t="str">
        <f t="shared" si="2"/>
        <v>常勤職員（任期付含む）同一法人（センター内）で雇用変更等臨時的任用職員</v>
      </c>
      <c r="J63" s="18" t="s">
        <v>48</v>
      </c>
      <c r="K63" s="19" t="s">
        <v>40</v>
      </c>
      <c r="L63" s="19" t="s">
        <v>113</v>
      </c>
      <c r="M63" s="19" t="s">
        <v>39</v>
      </c>
      <c r="N63" s="19" t="s">
        <v>39</v>
      </c>
      <c r="O63" s="23" t="s">
        <v>10</v>
      </c>
      <c r="P63" s="23" t="s">
        <v>25</v>
      </c>
      <c r="Q63" s="22" t="s">
        <v>49</v>
      </c>
      <c r="R63" s="159" t="s">
        <v>186</v>
      </c>
    </row>
    <row r="64" spans="1:18" ht="35.1" customHeight="1" x14ac:dyDescent="0.45">
      <c r="A64" s="11">
        <v>62</v>
      </c>
      <c r="B64" s="36" t="s">
        <v>67</v>
      </c>
      <c r="C64" s="51" t="s">
        <v>91</v>
      </c>
      <c r="D64" s="50" t="s">
        <v>61</v>
      </c>
      <c r="E64" s="32" t="s">
        <v>25</v>
      </c>
      <c r="F64" s="30" t="s">
        <v>141</v>
      </c>
      <c r="G64" s="33" t="s">
        <v>58</v>
      </c>
      <c r="H64" s="34" t="s">
        <v>60</v>
      </c>
      <c r="I64" s="68" t="str">
        <f t="shared" si="2"/>
        <v>常勤職員（任期付含む）地共済大阪府支部の他の所属所で雇用・任用常勤職員（任期付含む）</v>
      </c>
      <c r="J64" s="30" t="s">
        <v>38</v>
      </c>
      <c r="K64" s="36" t="s">
        <v>40</v>
      </c>
      <c r="L64" s="36" t="s">
        <v>113</v>
      </c>
      <c r="M64" s="30" t="s">
        <v>76</v>
      </c>
      <c r="N64" s="36" t="s">
        <v>39</v>
      </c>
      <c r="O64" s="32" t="s">
        <v>10</v>
      </c>
      <c r="P64" s="32" t="s">
        <v>25</v>
      </c>
      <c r="Q64" s="35" t="s">
        <v>47</v>
      </c>
      <c r="R64" s="32"/>
    </row>
    <row r="65" spans="1:18" ht="35.1" customHeight="1" x14ac:dyDescent="0.45">
      <c r="A65" s="11">
        <v>63</v>
      </c>
      <c r="B65" s="36" t="s">
        <v>67</v>
      </c>
      <c r="C65" s="51" t="s">
        <v>91</v>
      </c>
      <c r="D65" s="50" t="s">
        <v>61</v>
      </c>
      <c r="E65" s="32" t="s">
        <v>25</v>
      </c>
      <c r="F65" s="30" t="s">
        <v>141</v>
      </c>
      <c r="G65" s="53" t="s">
        <v>158</v>
      </c>
      <c r="H65" s="34" t="s">
        <v>62</v>
      </c>
      <c r="I65" s="68" t="str">
        <f t="shared" si="2"/>
        <v>常勤職員（任期付含む）地共済大阪府支部の他の所属所で雇用・任用フルタイム非常勤（会計年度任用）職員
※勤務期間が1年以下</v>
      </c>
      <c r="J65" s="30" t="s">
        <v>38</v>
      </c>
      <c r="K65" s="36" t="s">
        <v>40</v>
      </c>
      <c r="L65" s="36" t="s">
        <v>113</v>
      </c>
      <c r="M65" s="30" t="s">
        <v>76</v>
      </c>
      <c r="N65" s="36" t="s">
        <v>39</v>
      </c>
      <c r="O65" s="32" t="s">
        <v>10</v>
      </c>
      <c r="P65" s="32" t="s">
        <v>25</v>
      </c>
      <c r="Q65" s="35" t="s">
        <v>49</v>
      </c>
      <c r="R65" s="160" t="s">
        <v>186</v>
      </c>
    </row>
    <row r="66" spans="1:18" ht="35.1" customHeight="1" x14ac:dyDescent="0.45">
      <c r="A66" s="11">
        <v>64</v>
      </c>
      <c r="B66" s="36" t="s">
        <v>67</v>
      </c>
      <c r="C66" s="51" t="s">
        <v>91</v>
      </c>
      <c r="D66" s="50" t="s">
        <v>61</v>
      </c>
      <c r="E66" s="32" t="s">
        <v>25</v>
      </c>
      <c r="F66" s="30" t="s">
        <v>141</v>
      </c>
      <c r="G66" s="33" t="s">
        <v>155</v>
      </c>
      <c r="H66" s="34" t="s">
        <v>62</v>
      </c>
      <c r="I66" s="68" t="str">
        <f t="shared" si="2"/>
        <v>常勤職員（任期付含む）地共済大阪府支部の他の所属所で雇用・任用短時間勤務非常勤（会計年度任用）職員</v>
      </c>
      <c r="J66" s="30" t="s">
        <v>38</v>
      </c>
      <c r="K66" s="36" t="s">
        <v>40</v>
      </c>
      <c r="L66" s="36" t="s">
        <v>113</v>
      </c>
      <c r="M66" s="30" t="s">
        <v>76</v>
      </c>
      <c r="N66" s="36" t="s">
        <v>39</v>
      </c>
      <c r="O66" s="32" t="s">
        <v>10</v>
      </c>
      <c r="P66" s="32" t="s">
        <v>25</v>
      </c>
      <c r="Q66" s="35" t="s">
        <v>49</v>
      </c>
      <c r="R66" s="160" t="s">
        <v>186</v>
      </c>
    </row>
    <row r="67" spans="1:18" ht="35.1" customHeight="1" x14ac:dyDescent="0.45">
      <c r="A67" s="11">
        <v>65</v>
      </c>
      <c r="B67" s="36" t="s">
        <v>67</v>
      </c>
      <c r="C67" s="51" t="s">
        <v>91</v>
      </c>
      <c r="D67" s="50" t="s">
        <v>61</v>
      </c>
      <c r="E67" s="32" t="s">
        <v>25</v>
      </c>
      <c r="F67" s="30" t="s">
        <v>141</v>
      </c>
      <c r="G67" s="33" t="s">
        <v>26</v>
      </c>
      <c r="H67" s="34" t="s">
        <v>63</v>
      </c>
      <c r="I67" s="68" t="str">
        <f t="shared" si="2"/>
        <v>常勤職員（任期付含む）地共済大阪府支部の他の所属所で雇用・任用臨時的任用職員</v>
      </c>
      <c r="J67" s="30" t="s">
        <v>38</v>
      </c>
      <c r="K67" s="36" t="s">
        <v>40</v>
      </c>
      <c r="L67" s="36" t="s">
        <v>113</v>
      </c>
      <c r="M67" s="30" t="s">
        <v>76</v>
      </c>
      <c r="N67" s="36" t="s">
        <v>39</v>
      </c>
      <c r="O67" s="32" t="s">
        <v>10</v>
      </c>
      <c r="P67" s="32" t="s">
        <v>25</v>
      </c>
      <c r="Q67" s="35" t="s">
        <v>49</v>
      </c>
      <c r="R67" s="160" t="s">
        <v>186</v>
      </c>
    </row>
    <row r="68" spans="1:18" ht="35.1" customHeight="1" x14ac:dyDescent="0.45"/>
    <row r="69" spans="1:18" ht="35.1" customHeight="1" x14ac:dyDescent="0.45"/>
    <row r="70" spans="1:18" ht="35.1" customHeight="1" x14ac:dyDescent="0.45"/>
    <row r="71" spans="1:18" ht="35.1" customHeight="1" x14ac:dyDescent="0.45"/>
    <row r="72" spans="1:18" ht="35.1" customHeight="1" x14ac:dyDescent="0.45"/>
    <row r="73" spans="1:18" ht="35.1" customHeight="1" x14ac:dyDescent="0.45"/>
    <row r="74" spans="1:18" ht="35.1" customHeight="1" x14ac:dyDescent="0.45"/>
    <row r="75" spans="1:18" ht="35.1" customHeight="1" x14ac:dyDescent="0.45"/>
    <row r="76" spans="1:18" x14ac:dyDescent="0.45">
      <c r="G76" s="2"/>
    </row>
    <row r="77" spans="1:18" x14ac:dyDescent="0.45">
      <c r="G77" s="2"/>
    </row>
    <row r="78" spans="1:18" x14ac:dyDescent="0.45">
      <c r="G78" s="2"/>
    </row>
  </sheetData>
  <sheetProtection autoFilter="0"/>
  <autoFilter ref="A2:Q75" xr:uid="{ED0971A5-B53A-455E-AA74-A9C5AFEC2B2C}"/>
  <sortState xmlns:xlrd2="http://schemas.microsoft.com/office/spreadsheetml/2017/richdata2" ref="A3:Q75">
    <sortCondition ref="C3:C75"/>
  </sortState>
  <mergeCells count="10">
    <mergeCell ref="B1:B2"/>
    <mergeCell ref="C1:D1"/>
    <mergeCell ref="E1:E2"/>
    <mergeCell ref="F1:F2"/>
    <mergeCell ref="G1:H1"/>
    <mergeCell ref="R1:R2"/>
    <mergeCell ref="O1:O2"/>
    <mergeCell ref="P1:P2"/>
    <mergeCell ref="Q1:Q2"/>
    <mergeCell ref="J1:N1"/>
  </mergeCells>
  <phoneticPr fontId="1"/>
  <dataValidations count="3">
    <dataValidation type="list" allowBlank="1" showInputMessage="1" showErrorMessage="1" sqref="T5" xr:uid="{5B596B2A-1FD8-4888-A29B-B328E7C155AC}">
      <formula1>$U$5:$U$6</formula1>
    </dataValidation>
    <dataValidation type="list" allowBlank="1" showInputMessage="1" showErrorMessage="1" sqref="K3:K67 M3:N67" xr:uid="{CDB84846-35D7-4E95-9926-CF5556C3E0DB}">
      <formula1>$T$3:$T$5</formula1>
    </dataValidation>
    <dataValidation type="list" allowBlank="1" showInputMessage="1" showErrorMessage="1" sqref="L3:L67" xr:uid="{49B4C69B-A9EC-420F-83C3-46059D2F55BB}">
      <formula1>$S$3:$S$5</formula1>
    </dataValidation>
  </dataValidations>
  <hyperlinks>
    <hyperlink ref="R7" location="【参考】組合員種別について!A1" display="※加入要件を確認" xr:uid="{7D025AB4-469D-47A3-A2FE-3110BF9901F1}"/>
    <hyperlink ref="R8" location="【参考】組合員種別について!A1" display="※加入要件を確認" xr:uid="{6D4FACBF-7E4B-43AA-A2F5-1F39734787ED}"/>
    <hyperlink ref="R10" location="【参考】組合員種別について!A1" display="※加入要件を確認" xr:uid="{67317F46-66C3-4CA3-B875-2D209E02FE8E}"/>
    <hyperlink ref="R11" location="【参考】組合員種別について!A1" display="※加入要件を確認" xr:uid="{6B150C70-F95F-4218-89FC-FA957787CEA7}"/>
    <hyperlink ref="R17" location="【参考】組合員種別について!A1" display="※加入要件を確認" xr:uid="{BF1D9BFA-8382-4E00-9CFD-EA753699BA71}"/>
    <hyperlink ref="R18" location="【参考】組合員種別について!A1" display="※加入要件を確認" xr:uid="{9D28283B-9611-4D0A-A96F-3091819409AB}"/>
    <hyperlink ref="R21" location="【参考】組合員種別について!A1" display="※加入要件を確認" xr:uid="{2C227553-4F0C-48C0-A353-B2F3A90DD819}"/>
    <hyperlink ref="R22" location="【参考】組合員種別について!A1" display="※加入要件を確認" xr:uid="{FE9F22E7-6B0A-41FC-B2BA-AF96E0EA29F0}"/>
    <hyperlink ref="R27" location="【参考】組合員種別について!A1" display="※加入要件を確認" xr:uid="{144DEC71-C69D-4540-8DA2-D7941596FFB4}"/>
    <hyperlink ref="R28" location="【参考】組合員種別について!A1" display="※加入要件を確認" xr:uid="{74E653EC-07F2-40B7-9B15-8D2D050BF6A8}"/>
    <hyperlink ref="R30" location="【参考】組合員種別について!A1" display="※加入要件を確認" xr:uid="{44A0681F-8F15-4FDE-844D-04C2F4F2C046}"/>
    <hyperlink ref="R38" location="【参考】組合員種別について!A1" display="※加入要件を確認" xr:uid="{F0C90DE8-1288-453C-8313-843B81F2E3C3}"/>
    <hyperlink ref="R39" location="【参考】組合員種別について!A1" display="※加入要件を確認" xr:uid="{C45613A5-4F1E-4564-B393-8BF4D636160C}"/>
    <hyperlink ref="R40" location="【参考】組合員種別について!A1" display="※加入要件を確認" xr:uid="{DB0D19E4-E0C5-4E47-8317-8335B9BE6FB9}"/>
    <hyperlink ref="R42" location="【参考】組合員種別について!A1" display="※加入要件を確認" xr:uid="{D8CD3B5F-46AD-4FFC-81BA-E53C2CB97B74}"/>
    <hyperlink ref="R43" location="【参考】組合員種別について!A1" display="※加入要件を確認" xr:uid="{BDA7798C-47AE-49F0-85A2-B2C111D0D1CA}"/>
    <hyperlink ref="R44" location="【参考】組合員種別について!A1" display="※加入要件を確認" xr:uid="{6FCDC226-0528-4652-97F3-05E3DE921839}"/>
    <hyperlink ref="R48" location="【参考】組合員種別について!A1" display="※加入要件を確認" xr:uid="{DEB6128A-73FA-450A-8B12-29F8F23B68A0}"/>
    <hyperlink ref="R49" location="【参考】組合員種別について!A1" display="※加入要件を確認" xr:uid="{AC558E1A-BC40-46C7-9343-FC649DEC025A}"/>
    <hyperlink ref="R50" location="【参考】組合員種別について!A1" display="※加入要件を確認" xr:uid="{6A999A30-F080-4149-B987-6CB7044ECA37}"/>
    <hyperlink ref="R51" location="【参考】組合員種別について!A1" display="※加入要件を確認" xr:uid="{9C95CD71-EDE4-4E72-983C-1BCA551A6D1C}"/>
    <hyperlink ref="R53" location="【参考】組合員種別について!A1" display="※加入要件を確認" xr:uid="{B479BCB5-09F6-4AB3-B950-3F71A3E3DFF8}"/>
    <hyperlink ref="R54" location="【参考】組合員種別について!A1" display="※加入要件を確認" xr:uid="{512EA46D-7718-45D1-A827-7EF620715BE7}"/>
    <hyperlink ref="R55" location="【参考】組合員種別について!A1" display="※加入要件を確認" xr:uid="{7FD7F119-F059-4BF3-9A4A-A3C774F6D21F}"/>
    <hyperlink ref="R60" location="【参考】組合員種別について!A1" display="※加入要件を確認" xr:uid="{6652C540-5F30-4DA1-8309-99F79FA1F0D1}"/>
    <hyperlink ref="R61" location="【参考】組合員種別について!A1" display="※加入要件を確認" xr:uid="{F420F9BC-5874-4501-9903-537A74FE5106}"/>
    <hyperlink ref="R62" location="【参考】組合員種別について!A1" display="※加入要件を確認" xr:uid="{4DA2E414-2B62-49A7-9309-4919D8380454}"/>
    <hyperlink ref="R63" location="【参考】組合員種別について!A1" display="※加入要件を確認" xr:uid="{0713321A-76D0-4441-9BBB-4A77F9B0CE28}"/>
    <hyperlink ref="R65" location="【参考】組合員種別について!A1" display="※加入要件を確認" xr:uid="{75A1463F-08BB-4A67-A24B-241F26C4526B}"/>
    <hyperlink ref="R66" location="【参考】組合員種別について!A1" display="※加入要件を確認" xr:uid="{94105370-05AD-4B95-9E7F-ED6ACAE2C1CA}"/>
    <hyperlink ref="R67" location="【参考】組合員種別について!A1" display="※加入要件を確認" xr:uid="{7ED5BCD7-E403-410D-943A-B28D926E29AA}"/>
    <hyperlink ref="R16" location="【参考】組合員種別について!A1" display="※加入要件を確認" xr:uid="{D1A9DDFC-9044-45C5-A0C2-4783957A0FD4}"/>
  </hyperlinks>
  <printOptions gridLines="1"/>
  <pageMargins left="1.0236220472440944" right="0.35433070866141736" top="0.9055118110236221" bottom="0.39370078740157483" header="0.62992125984251968" footer="0.27559055118110237"/>
  <pageSetup paperSize="8" scale="48" fitToHeight="0" orientation="portrait" r:id="rId1"/>
  <headerFooter>
    <oddHeader>&amp;C&amp;18種別等分類表</oddHeader>
    <oddFooter xml:space="preserve">&amp;C
&amp;P / &amp;N ページ&amp;R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B0B6-58E0-482B-B3AF-2A8417BBF562}">
  <sheetPr>
    <tabColor rgb="FF92D050"/>
  </sheetPr>
  <dimension ref="A1"/>
  <sheetViews>
    <sheetView view="pageBreakPreview" zoomScale="130" zoomScaleNormal="100" zoomScaleSheetLayoutView="130" workbookViewId="0">
      <selection activeCell="M11" sqref="M11"/>
    </sheetView>
  </sheetViews>
  <sheetFormatPr defaultRowHeight="18" x14ac:dyDescent="0.45"/>
  <cols>
    <col min="1" max="16384" width="8.796875" style="130"/>
  </cols>
  <sheetData/>
  <sheetProtection algorithmName="SHA-512" hashValue="mSZCao3Z9LcB2fKkBzJEsOQQU4dReSKR/nzQH1oJkPqa3f12Tkfo1eDzQ0EYk2JOBiCGaBTdWZy8k4kRUyGXRA==" saltValue="McsPbsrmoBgEyxiPMxbctw==" spinCount="100000" sheet="1" objects="1" scenarios="1"/>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B9BC9-F18B-4066-951D-FFF6EBE976E8}">
  <dimension ref="A1:H17"/>
  <sheetViews>
    <sheetView zoomScale="115" zoomScaleNormal="115" workbookViewId="0">
      <selection activeCell="E16" sqref="E16"/>
    </sheetView>
  </sheetViews>
  <sheetFormatPr defaultColWidth="8.796875" defaultRowHeight="12.6" x14ac:dyDescent="0.45"/>
  <cols>
    <col min="1" max="1" width="30" style="7" customWidth="1"/>
    <col min="2" max="2" width="13.8984375" style="7" customWidth="1"/>
    <col min="3" max="3" width="2" style="7" customWidth="1"/>
    <col min="4" max="4" width="22.8984375" style="6" customWidth="1"/>
    <col min="5" max="5" width="29.59765625" style="6" customWidth="1"/>
    <col min="6" max="6" width="21.3984375" style="7" customWidth="1"/>
    <col min="7" max="7" width="2" style="6" customWidth="1"/>
    <col min="8" max="8" width="17.8984375" style="6" customWidth="1"/>
    <col min="9" max="16384" width="8.796875" style="6"/>
  </cols>
  <sheetData>
    <row r="1" spans="1:8" x14ac:dyDescent="0.45">
      <c r="A1" s="161"/>
      <c r="B1" s="161"/>
      <c r="C1" s="161"/>
      <c r="D1" s="162"/>
      <c r="E1" s="162"/>
      <c r="F1" s="161"/>
      <c r="G1" s="162"/>
      <c r="H1" s="162"/>
    </row>
    <row r="2" spans="1:8" x14ac:dyDescent="0.45">
      <c r="A2" s="163" t="s">
        <v>53</v>
      </c>
      <c r="B2" s="164" t="s">
        <v>55</v>
      </c>
      <c r="C2" s="165"/>
      <c r="D2" s="166" t="s">
        <v>7</v>
      </c>
      <c r="E2" s="163" t="s">
        <v>23</v>
      </c>
      <c r="F2" s="164" t="s">
        <v>24</v>
      </c>
      <c r="G2" s="162"/>
      <c r="H2" s="163" t="s">
        <v>105</v>
      </c>
    </row>
    <row r="3" spans="1:8" ht="28.5" customHeight="1" x14ac:dyDescent="0.45">
      <c r="A3" s="167" t="s">
        <v>101</v>
      </c>
      <c r="B3" s="167" t="s">
        <v>4</v>
      </c>
      <c r="C3" s="165"/>
      <c r="D3" s="168" t="s">
        <v>37</v>
      </c>
      <c r="E3" s="167" t="s">
        <v>37</v>
      </c>
      <c r="F3" s="167" t="s">
        <v>11</v>
      </c>
      <c r="G3" s="161"/>
      <c r="H3" s="169" t="s">
        <v>144</v>
      </c>
    </row>
    <row r="4" spans="1:8" ht="28.5" customHeight="1" x14ac:dyDescent="0.45">
      <c r="A4" s="167" t="s">
        <v>102</v>
      </c>
      <c r="B4" s="167" t="s">
        <v>4</v>
      </c>
      <c r="C4" s="165"/>
      <c r="D4" s="168" t="s">
        <v>145</v>
      </c>
      <c r="E4" s="167" t="s">
        <v>22</v>
      </c>
      <c r="F4" s="167" t="s">
        <v>77</v>
      </c>
      <c r="G4" s="161"/>
      <c r="H4" s="169" t="s">
        <v>21</v>
      </c>
    </row>
    <row r="5" spans="1:8" ht="28.5" customHeight="1" x14ac:dyDescent="0.45">
      <c r="A5" s="167" t="s">
        <v>103</v>
      </c>
      <c r="B5" s="167" t="s">
        <v>5</v>
      </c>
      <c r="C5" s="165"/>
      <c r="D5" s="170" t="s">
        <v>74</v>
      </c>
      <c r="E5" s="168" t="s">
        <v>145</v>
      </c>
      <c r="F5" s="167" t="s">
        <v>11</v>
      </c>
      <c r="G5" s="161"/>
      <c r="H5" s="169" t="s">
        <v>106</v>
      </c>
    </row>
    <row r="6" spans="1:8" ht="28.5" customHeight="1" x14ac:dyDescent="0.45">
      <c r="A6" s="171" t="s">
        <v>147</v>
      </c>
      <c r="B6" s="167" t="s">
        <v>4</v>
      </c>
      <c r="C6" s="161"/>
      <c r="D6" s="170" t="s">
        <v>132</v>
      </c>
      <c r="E6" s="167" t="s">
        <v>101</v>
      </c>
      <c r="F6" s="167" t="s">
        <v>4</v>
      </c>
      <c r="G6" s="161"/>
      <c r="H6" s="162"/>
    </row>
    <row r="7" spans="1:8" ht="28.5" customHeight="1" x14ac:dyDescent="0.45">
      <c r="A7" s="171" t="s">
        <v>148</v>
      </c>
      <c r="B7" s="167" t="s">
        <v>5</v>
      </c>
      <c r="C7" s="161"/>
      <c r="D7" s="161"/>
      <c r="E7" s="167" t="s">
        <v>104</v>
      </c>
      <c r="F7" s="167" t="s">
        <v>4</v>
      </c>
      <c r="G7" s="161"/>
      <c r="H7" s="162"/>
    </row>
    <row r="8" spans="1:8" ht="28.5" customHeight="1" x14ac:dyDescent="0.45">
      <c r="A8" s="171" t="s">
        <v>149</v>
      </c>
      <c r="B8" s="167" t="s">
        <v>5</v>
      </c>
      <c r="C8" s="161"/>
      <c r="D8" s="161"/>
      <c r="E8" s="167" t="s">
        <v>103</v>
      </c>
      <c r="F8" s="167" t="s">
        <v>5</v>
      </c>
      <c r="G8" s="161"/>
      <c r="H8" s="162"/>
    </row>
    <row r="9" spans="1:8" ht="28.5" customHeight="1" x14ac:dyDescent="0.45">
      <c r="A9" s="161"/>
      <c r="B9" s="161"/>
      <c r="C9" s="161"/>
      <c r="D9" s="161"/>
      <c r="E9" s="171" t="s">
        <v>147</v>
      </c>
      <c r="F9" s="167" t="s">
        <v>4</v>
      </c>
      <c r="G9" s="161"/>
      <c r="H9" s="162"/>
    </row>
    <row r="10" spans="1:8" ht="28.5" customHeight="1" x14ac:dyDescent="0.45">
      <c r="A10" s="161"/>
      <c r="B10" s="161"/>
      <c r="C10" s="161"/>
      <c r="D10" s="161"/>
      <c r="E10" s="171" t="s">
        <v>148</v>
      </c>
      <c r="F10" s="167" t="s">
        <v>5</v>
      </c>
      <c r="G10" s="161"/>
      <c r="H10" s="162"/>
    </row>
    <row r="11" spans="1:8" ht="28.5" customHeight="1" x14ac:dyDescent="0.45">
      <c r="A11" s="161"/>
      <c r="B11" s="161"/>
      <c r="C11" s="161"/>
      <c r="D11" s="161"/>
      <c r="E11" s="171" t="s">
        <v>149</v>
      </c>
      <c r="F11" s="167" t="s">
        <v>5</v>
      </c>
      <c r="G11" s="161"/>
      <c r="H11" s="162"/>
    </row>
    <row r="12" spans="1:8" ht="28.5" customHeight="1" x14ac:dyDescent="0.45">
      <c r="A12" s="161"/>
      <c r="B12" s="161"/>
      <c r="C12" s="161"/>
      <c r="D12" s="161"/>
      <c r="E12" s="171" t="s">
        <v>44</v>
      </c>
      <c r="F12" s="167" t="s">
        <v>5</v>
      </c>
      <c r="G12" s="161"/>
      <c r="H12" s="162"/>
    </row>
    <row r="13" spans="1:8" ht="28.5" customHeight="1" x14ac:dyDescent="0.45">
      <c r="A13" s="161"/>
      <c r="B13" s="161"/>
      <c r="C13" s="161"/>
      <c r="D13" s="161"/>
      <c r="E13" s="171" t="s">
        <v>146</v>
      </c>
      <c r="F13" s="167" t="s">
        <v>5</v>
      </c>
      <c r="G13" s="161"/>
      <c r="H13" s="162"/>
    </row>
    <row r="14" spans="1:8" ht="28.5" customHeight="1" x14ac:dyDescent="0.45">
      <c r="A14" s="161"/>
      <c r="B14" s="161"/>
      <c r="C14" s="161"/>
      <c r="D14" s="161"/>
      <c r="E14" s="172" t="s">
        <v>133</v>
      </c>
      <c r="F14" s="173" t="s">
        <v>11</v>
      </c>
      <c r="G14" s="161"/>
      <c r="H14" s="162"/>
    </row>
    <row r="15" spans="1:8" ht="28.5" customHeight="1" x14ac:dyDescent="0.45">
      <c r="D15" s="7"/>
      <c r="E15" s="7"/>
      <c r="G15" s="7"/>
    </row>
    <row r="16" spans="1:8" ht="28.5" customHeight="1" x14ac:dyDescent="0.45">
      <c r="D16" s="7"/>
      <c r="E16" s="7"/>
      <c r="G16" s="7"/>
    </row>
    <row r="17" spans="4:7" ht="28.5" customHeight="1" x14ac:dyDescent="0.45">
      <c r="D17" s="7"/>
      <c r="E17" s="7"/>
      <c r="G17" s="7"/>
    </row>
  </sheetData>
  <sheetProtection algorithmName="SHA-512" hashValue="B4n4QRc2BAaQdcu6zidWW+7BOlVBFOpJtsE0rsmeWbRi0RQph5/2rInHNKoe/6jcM/BitBJ2PyLCxlU2Ebf5eg==" saltValue="J1FnO0p7vEDKVzoadr2FmQ==" spinCount="100000" sheet="1" objects="1" scenarios="1"/>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組合員異動報告</vt:lpstr>
      <vt:lpstr>【参考】提出書類判定シート</vt:lpstr>
      <vt:lpstr>【参考】退職・異動分類表</vt:lpstr>
      <vt:lpstr>【参考】組合員種別について</vt:lpstr>
      <vt:lpstr>選択肢</vt:lpstr>
      <vt:lpstr>【参考】組合員種別について!Print_Area</vt:lpstr>
      <vt:lpstr>【参考】退職・異動分類表!Print_Area</vt:lpstr>
      <vt:lpstr>【参考】提出書類判定シート!Print_Area</vt:lpstr>
      <vt:lpstr>組合員異動報告!Print_Area</vt:lpstr>
      <vt:lpstr>【参考】退職・異動分類表!Print_Titles</vt:lpstr>
      <vt:lpstr>組合員異動報告!Print_Titles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濵田　知里</cp:lastModifiedBy>
  <cp:lastPrinted>2024-02-07T03:15:48Z</cp:lastPrinted>
  <dcterms:created xsi:type="dcterms:W3CDTF">2023-09-26T01:40:15Z</dcterms:created>
  <dcterms:modified xsi:type="dcterms:W3CDTF">2024-02-15T01:25:42Z</dcterms:modified>
</cp:coreProperties>
</file>