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13 任意継続組合員\26 掛金試算シート(R5.8.1)(申込書・HPの修正含む)\"/>
    </mc:Choice>
  </mc:AlternateContent>
  <xr:revisionPtr revIDLastSave="0" documentId="13_ncr:1_{58ED9F47-6AE3-4A87-9DD3-F2A6AA1E4B94}" xr6:coauthVersionLast="47" xr6:coauthVersionMax="47" xr10:uidLastSave="{00000000-0000-0000-0000-000000000000}"/>
  <workbookProtection workbookAlgorithmName="SHA-512" workbookHashValue="pz5xS2zpv9Q/r9FMpiFCKP0CJ0GhCG5lcxa/1eyLIoUDdFQzSYldw2IhHK2UFy5P2gWmsJT0WCHQCnL7dLyJ8w==" workbookSaltValue="GKFo/AD/epD6kJ2cOIGN7w==" workbookSpinCount="100000" lockStructure="1"/>
  <bookViews>
    <workbookView xWindow="-108" yWindow="-108" windowWidth="23256" windowHeight="13896" xr2:uid="{00000000-000D-0000-FFFF-FFFF00000000}"/>
  </bookViews>
  <sheets>
    <sheet name="R7年度末退職・R８年度中掛金 (子育て支援金前納率なし)" sheetId="6" r:id="rId1"/>
    <sheet name="R７年度末退職・R８年度中掛金 (子育て支援金前納率あり）" sheetId="5" state="hidden" r:id="rId2"/>
    <sheet name="式等" sheetId="3" state="hidden" r:id="rId3"/>
    <sheet name="R7年度退職（R7年度末退職を除く）・R7年度中掛金" sheetId="1" r:id="rId4"/>
    <sheet name="試算表 (参考・R６年度中掛金)" sheetId="4" state="hidden" r:id="rId5"/>
  </sheets>
  <definedNames>
    <definedName name="_xlnm.Print_Area" localSheetId="3">'R7年度退職（R7年度末退職を除く）・R7年度中掛金'!$A$1:$E$36</definedName>
    <definedName name="_xlnm.Print_Area" localSheetId="1">'R７年度末退職・R８年度中掛金 (子育て支援金前納率あり）'!$A$1:$E$45</definedName>
    <definedName name="_xlnm.Print_Area" localSheetId="0">'R7年度末退職・R８年度中掛金 (子育て支援金前納率なし)'!$A$1:$E$45</definedName>
    <definedName name="_xlnm.Print_Area" localSheetId="4">'試算表 (参考・R６年度中掛金)'!$A$1:$E$32</definedName>
    <definedName name="_xlnm.Print_Area" localSheetId="2">式等!$A$1:$Q$46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6" i="6" l="1"/>
  <c r="D19" i="6" s="1"/>
  <c r="D16" i="5"/>
  <c r="D19" i="5" s="1"/>
  <c r="D23" i="5" s="1"/>
  <c r="E44" i="5" s="1"/>
  <c r="D17" i="4"/>
  <c r="D14" i="4"/>
  <c r="D20" i="4" s="1"/>
  <c r="D21" i="6" l="1"/>
  <c r="E27" i="6" s="1"/>
  <c r="D23" i="6"/>
  <c r="E29" i="6" s="1"/>
  <c r="D22" i="6"/>
  <c r="E29" i="5"/>
  <c r="E32" i="5"/>
  <c r="E35" i="5"/>
  <c r="E38" i="5"/>
  <c r="E41" i="5"/>
  <c r="D21" i="5"/>
  <c r="D22" i="5"/>
  <c r="E40" i="5" s="1"/>
  <c r="E27" i="4"/>
  <c r="E25" i="4"/>
  <c r="E29" i="4"/>
  <c r="E31" i="4"/>
  <c r="D19" i="4"/>
  <c r="D14" i="1"/>
  <c r="D17" i="1" s="1"/>
  <c r="E33" i="6" l="1"/>
  <c r="E42" i="6"/>
  <c r="E36" i="6"/>
  <c r="E30" i="6"/>
  <c r="E39" i="6"/>
  <c r="E38" i="6"/>
  <c r="E35" i="6"/>
  <c r="E32" i="6"/>
  <c r="E44" i="6"/>
  <c r="E41" i="6"/>
  <c r="E40" i="6"/>
  <c r="E31" i="6"/>
  <c r="E37" i="6"/>
  <c r="E28" i="6"/>
  <c r="E43" i="6"/>
  <c r="E34" i="6"/>
  <c r="E34" i="5"/>
  <c r="E43" i="5"/>
  <c r="E28" i="5"/>
  <c r="E37" i="5"/>
  <c r="E31" i="5"/>
  <c r="E42" i="5"/>
  <c r="E30" i="5"/>
  <c r="E39" i="5"/>
  <c r="E27" i="5"/>
  <c r="E33" i="5"/>
  <c r="E36" i="5"/>
  <c r="D19" i="1"/>
  <c r="E24" i="1" s="1"/>
  <c r="D20" i="1"/>
  <c r="E26" i="4"/>
  <c r="E30" i="4"/>
  <c r="E24" i="4"/>
  <c r="E28" i="4"/>
  <c r="E30" i="1" l="1"/>
  <c r="E28" i="1"/>
  <c r="E31" i="1"/>
  <c r="E29" i="1"/>
  <c r="E34" i="1"/>
  <c r="E32" i="1"/>
  <c r="E26" i="1"/>
  <c r="E33" i="1"/>
  <c r="E25" i="1"/>
  <c r="E35" i="1"/>
  <c r="E27" i="1"/>
</calcChain>
</file>

<file path=xl/sharedStrings.xml><?xml version="1.0" encoding="utf-8"?>
<sst xmlns="http://schemas.openxmlformats.org/spreadsheetml/2006/main" count="279" uniqueCount="123">
  <si>
    <t>歳</t>
    <rPh sb="0" eb="1">
      <t>サイ</t>
    </rPh>
    <phoneticPr fontId="2"/>
  </si>
  <si>
    <t>円</t>
    <rPh sb="0" eb="1">
      <t>エン</t>
    </rPh>
    <phoneticPr fontId="2"/>
  </si>
  <si>
    <t>介護掛金額</t>
    <rPh sb="0" eb="2">
      <t>カイゴ</t>
    </rPh>
    <rPh sb="2" eb="3">
      <t>カケ</t>
    </rPh>
    <rPh sb="3" eb="5">
      <t>キンガク</t>
    </rPh>
    <phoneticPr fontId="2"/>
  </si>
  <si>
    <t>あなたの納入掛金額</t>
    <rPh sb="4" eb="6">
      <t>ノウニュウ</t>
    </rPh>
    <rPh sb="6" eb="7">
      <t>カケ</t>
    </rPh>
    <rPh sb="7" eb="9">
      <t>キンガク</t>
    </rPh>
    <phoneticPr fontId="2"/>
  </si>
  <si>
    <t>６ヵ月分</t>
    <rPh sb="2" eb="4">
      <t>ゲツブン</t>
    </rPh>
    <phoneticPr fontId="2"/>
  </si>
  <si>
    <t>↓入力してください</t>
    <rPh sb="1" eb="3">
      <t>ニュウリョク</t>
    </rPh>
    <phoneticPr fontId="2"/>
  </si>
  <si>
    <t>①　退職月の標準報酬月額</t>
    <rPh sb="2" eb="4">
      <t>タイショク</t>
    </rPh>
    <rPh sb="4" eb="5">
      <t>ツキ</t>
    </rPh>
    <rPh sb="6" eb="8">
      <t>ヒョウジュン</t>
    </rPh>
    <rPh sb="8" eb="10">
      <t>ホウシュウ</t>
    </rPh>
    <rPh sb="10" eb="12">
      <t>ゲツガク</t>
    </rPh>
    <phoneticPr fontId="2"/>
  </si>
  <si>
    <t>⇓</t>
    <phoneticPr fontId="2"/>
  </si>
  <si>
    <t>短期任意継続掛金率</t>
    <rPh sb="0" eb="2">
      <t>タンキ</t>
    </rPh>
    <rPh sb="2" eb="4">
      <t>ニンイ</t>
    </rPh>
    <rPh sb="4" eb="6">
      <t>ケイゾク</t>
    </rPh>
    <rPh sb="6" eb="8">
      <t>カケキン</t>
    </rPh>
    <rPh sb="8" eb="9">
      <t>リツ</t>
    </rPh>
    <phoneticPr fontId="2"/>
  </si>
  <si>
    <t>１２カ月分前納（割引率適用後）</t>
    <rPh sb="3" eb="4">
      <t>ゲツ</t>
    </rPh>
    <rPh sb="4" eb="5">
      <t>ブン</t>
    </rPh>
    <rPh sb="5" eb="7">
      <t>ゼンノウ</t>
    </rPh>
    <rPh sb="8" eb="10">
      <t>ワリビキ</t>
    </rPh>
    <rPh sb="10" eb="11">
      <t>リツ</t>
    </rPh>
    <rPh sb="11" eb="13">
      <t>テキヨウ</t>
    </rPh>
    <rPh sb="13" eb="14">
      <t>ゴ</t>
    </rPh>
    <phoneticPr fontId="2"/>
  </si>
  <si>
    <t>６カ月分前納（割引率適用後）</t>
    <rPh sb="2" eb="3">
      <t>ゲツ</t>
    </rPh>
    <rPh sb="3" eb="4">
      <t>ブン</t>
    </rPh>
    <rPh sb="4" eb="6">
      <t>ゼンノウ</t>
    </rPh>
    <rPh sb="7" eb="9">
      <t>ワリビキ</t>
    </rPh>
    <rPh sb="9" eb="10">
      <t>リツ</t>
    </rPh>
    <rPh sb="10" eb="12">
      <t>テキヨウ</t>
    </rPh>
    <rPh sb="12" eb="13">
      <t>ゴ</t>
    </rPh>
    <phoneticPr fontId="2"/>
  </si>
  <si>
    <t>月分</t>
    <rPh sb="0" eb="1">
      <t>ツキ</t>
    </rPh>
    <rPh sb="1" eb="2">
      <t>ブン</t>
    </rPh>
    <phoneticPr fontId="2"/>
  </si>
  <si>
    <t>１１カ月分前納（割引率適用後）</t>
    <rPh sb="3" eb="4">
      <t>ゲツ</t>
    </rPh>
    <rPh sb="4" eb="5">
      <t>ブン</t>
    </rPh>
    <rPh sb="5" eb="7">
      <t>ゼンノウ</t>
    </rPh>
    <rPh sb="8" eb="11">
      <t>ワリビキリツ</t>
    </rPh>
    <rPh sb="11" eb="13">
      <t>テキヨウ</t>
    </rPh>
    <rPh sb="13" eb="14">
      <t>ゴ</t>
    </rPh>
    <phoneticPr fontId="2"/>
  </si>
  <si>
    <t>介護任意継続掛金率</t>
    <rPh sb="0" eb="2">
      <t>カイゴ</t>
    </rPh>
    <rPh sb="2" eb="4">
      <t>ニンイ</t>
    </rPh>
    <rPh sb="4" eb="6">
      <t>ケイゾク</t>
    </rPh>
    <rPh sb="6" eb="8">
      <t>カケキン</t>
    </rPh>
    <rPh sb="8" eb="9">
      <t>リツ</t>
    </rPh>
    <phoneticPr fontId="2"/>
  </si>
  <si>
    <t>１０カ月分前納（割引率適用後）</t>
    <rPh sb="3" eb="4">
      <t>ゲツ</t>
    </rPh>
    <rPh sb="4" eb="5">
      <t>ブン</t>
    </rPh>
    <rPh sb="5" eb="7">
      <t>ゼンノウ</t>
    </rPh>
    <rPh sb="8" eb="14">
      <t>ワリビキリツテキヨウゴ</t>
    </rPh>
    <phoneticPr fontId="2"/>
  </si>
  <si>
    <t>９カ月分前納（割引率適用後）</t>
    <rPh sb="2" eb="3">
      <t>ゲツ</t>
    </rPh>
    <rPh sb="3" eb="4">
      <t>ブン</t>
    </rPh>
    <rPh sb="4" eb="6">
      <t>ゼンノウ</t>
    </rPh>
    <rPh sb="7" eb="13">
      <t>ワリビキリツテキヨウゴ</t>
    </rPh>
    <phoneticPr fontId="2"/>
  </si>
  <si>
    <t>８カ月分前納（割引率適用後）</t>
    <rPh sb="2" eb="3">
      <t>ゲツ</t>
    </rPh>
    <rPh sb="3" eb="4">
      <t>ブン</t>
    </rPh>
    <rPh sb="4" eb="6">
      <t>ゼンノウ</t>
    </rPh>
    <rPh sb="7" eb="9">
      <t>ワリビキ</t>
    </rPh>
    <rPh sb="9" eb="10">
      <t>リツ</t>
    </rPh>
    <rPh sb="10" eb="12">
      <t>テキヨウ</t>
    </rPh>
    <rPh sb="12" eb="13">
      <t>ゴ</t>
    </rPh>
    <phoneticPr fontId="2"/>
  </si>
  <si>
    <t>７カ月分前納（割引率適用後）</t>
    <rPh sb="2" eb="3">
      <t>ゲツ</t>
    </rPh>
    <rPh sb="3" eb="4">
      <t>ブン</t>
    </rPh>
    <rPh sb="4" eb="6">
      <t>ゼンノウ</t>
    </rPh>
    <rPh sb="7" eb="9">
      <t>ワリビキ</t>
    </rPh>
    <rPh sb="9" eb="10">
      <t>リツ</t>
    </rPh>
    <rPh sb="10" eb="13">
      <t>テキヨウゴ</t>
    </rPh>
    <phoneticPr fontId="2"/>
  </si>
  <si>
    <t>５カ月分前納（割引率適用後）</t>
    <rPh sb="2" eb="3">
      <t>ゲツ</t>
    </rPh>
    <rPh sb="3" eb="4">
      <t>ブン</t>
    </rPh>
    <rPh sb="4" eb="6">
      <t>ゼンノウ</t>
    </rPh>
    <rPh sb="7" eb="9">
      <t>ワリビキ</t>
    </rPh>
    <rPh sb="9" eb="10">
      <t>リツ</t>
    </rPh>
    <rPh sb="10" eb="13">
      <t>テキヨウゴ</t>
    </rPh>
    <phoneticPr fontId="2"/>
  </si>
  <si>
    <t>４カ月分前納（割引率適用後）</t>
    <rPh sb="2" eb="3">
      <t>ゲツ</t>
    </rPh>
    <rPh sb="3" eb="4">
      <t>ブン</t>
    </rPh>
    <rPh sb="4" eb="6">
      <t>ゼンノウ</t>
    </rPh>
    <rPh sb="7" eb="13">
      <t>ワリビキリツテキヨウゴ</t>
    </rPh>
    <phoneticPr fontId="2"/>
  </si>
  <si>
    <t>３カ月分前納（割引率適用後）</t>
    <rPh sb="2" eb="3">
      <t>ゲツ</t>
    </rPh>
    <rPh sb="3" eb="4">
      <t>ブン</t>
    </rPh>
    <rPh sb="4" eb="6">
      <t>ゼンノウ</t>
    </rPh>
    <rPh sb="7" eb="13">
      <t>ワリビキリツテキヨウゴ</t>
    </rPh>
    <phoneticPr fontId="2"/>
  </si>
  <si>
    <t>２カ月分前納（割引率適用後）</t>
    <rPh sb="2" eb="3">
      <t>ゲツ</t>
    </rPh>
    <rPh sb="3" eb="4">
      <t>ブン</t>
    </rPh>
    <rPh sb="4" eb="6">
      <t>ゼンノウ</t>
    </rPh>
    <rPh sb="7" eb="13">
      <t>ワリビキリツテキヨウゴ</t>
    </rPh>
    <phoneticPr fontId="2"/>
  </si>
  <si>
    <t>１カ月分前納（割引率適用後）</t>
    <rPh sb="2" eb="3">
      <t>ゲツ</t>
    </rPh>
    <rPh sb="3" eb="4">
      <t>ブン</t>
    </rPh>
    <rPh sb="4" eb="6">
      <t>ゼンノウ</t>
    </rPh>
    <rPh sb="7" eb="13">
      <t>ワリビキリツテキヨウゴ</t>
    </rPh>
    <phoneticPr fontId="2"/>
  </si>
  <si>
    <t>１２ヵ月分</t>
    <rPh sb="3" eb="5">
      <t>ゲツブン</t>
    </rPh>
    <phoneticPr fontId="2"/>
  </si>
  <si>
    <t>短期掛金額</t>
    <rPh sb="0" eb="2">
      <t>タンキ</t>
    </rPh>
    <rPh sb="2" eb="4">
      <t>カケキン</t>
    </rPh>
    <rPh sb="4" eb="5">
      <t>ガク</t>
    </rPh>
    <phoneticPr fontId="2"/>
  </si>
  <si>
    <t>退職時の満年齢</t>
    <rPh sb="0" eb="1">
      <t>タイ</t>
    </rPh>
    <rPh sb="1" eb="2">
      <t>ショク</t>
    </rPh>
    <rPh sb="2" eb="3">
      <t>ジ</t>
    </rPh>
    <rPh sb="4" eb="5">
      <t>マン</t>
    </rPh>
    <rPh sb="5" eb="6">
      <t>ネン</t>
    </rPh>
    <rPh sb="6" eb="7">
      <t>ヨワイ</t>
    </rPh>
    <phoneticPr fontId="2"/>
  </si>
  <si>
    <t>１２ヵ月分</t>
    <rPh sb="3" eb="4">
      <t>ゲツ</t>
    </rPh>
    <rPh sb="4" eb="5">
      <t>ブン</t>
    </rPh>
    <phoneticPr fontId="2"/>
  </si>
  <si>
    <t>あなたの掛金算定の基礎となる額は
（上記①～②のうち低い額）</t>
    <rPh sb="4" eb="6">
      <t>カケキン</t>
    </rPh>
    <rPh sb="6" eb="8">
      <t>サンテイ</t>
    </rPh>
    <rPh sb="9" eb="11">
      <t>キソ</t>
    </rPh>
    <rPh sb="14" eb="15">
      <t>ガク</t>
    </rPh>
    <rPh sb="18" eb="20">
      <t>ジョウキ</t>
    </rPh>
    <rPh sb="26" eb="27">
      <t>ヒク</t>
    </rPh>
    <rPh sb="28" eb="29">
      <t>ガク</t>
    </rPh>
    <phoneticPr fontId="2"/>
  </si>
  <si>
    <t>下記①～②のうち、いずれか低い額に掛金率を乗じた額が１か月あたりの掛金額になります。</t>
    <rPh sb="0" eb="2">
      <t>カキ</t>
    </rPh>
    <rPh sb="13" eb="14">
      <t>ヒク</t>
    </rPh>
    <rPh sb="15" eb="16">
      <t>ガク</t>
    </rPh>
    <rPh sb="17" eb="19">
      <t>カケキン</t>
    </rPh>
    <rPh sb="19" eb="20">
      <t>リツ</t>
    </rPh>
    <rPh sb="21" eb="22">
      <t>ジョウ</t>
    </rPh>
    <rPh sb="24" eb="25">
      <t>ガク</t>
    </rPh>
    <rPh sb="28" eb="29">
      <t>ツキ</t>
    </rPh>
    <rPh sb="33" eb="35">
      <t>カケキン</t>
    </rPh>
    <rPh sb="35" eb="36">
      <t>ガク</t>
    </rPh>
    <phoneticPr fontId="2"/>
  </si>
  <si>
    <t>前納掛金割引率</t>
    <rPh sb="0" eb="2">
      <t>ゼンノウ</t>
    </rPh>
    <rPh sb="2" eb="4">
      <t>カケキン</t>
    </rPh>
    <rPh sb="4" eb="6">
      <t>ワリビキ</t>
    </rPh>
    <rPh sb="6" eb="7">
      <t>リツ</t>
    </rPh>
    <phoneticPr fontId="2"/>
  </si>
  <si>
    <t>地方公務員等共済組合法運用方針</t>
    <rPh sb="0" eb="2">
      <t>チホウ</t>
    </rPh>
    <rPh sb="2" eb="6">
      <t>コウムイントウ</t>
    </rPh>
    <rPh sb="6" eb="8">
      <t>キョウサイ</t>
    </rPh>
    <rPh sb="8" eb="10">
      <t>クミアイ</t>
    </rPh>
    <rPh sb="10" eb="11">
      <t>ホウ</t>
    </rPh>
    <rPh sb="11" eb="13">
      <t>ウンヨウ</t>
    </rPh>
    <rPh sb="13" eb="15">
      <t>ホウシン</t>
    </rPh>
    <phoneticPr fontId="2"/>
  </si>
  <si>
    <t>６ヵ月分（※）</t>
    <rPh sb="2" eb="3">
      <t>ゲツ</t>
    </rPh>
    <rPh sb="3" eb="4">
      <t>ブン</t>
    </rPh>
    <phoneticPr fontId="2"/>
  </si>
  <si>
    <t>　</t>
    <phoneticPr fontId="2"/>
  </si>
  <si>
    <t>◆その他</t>
    <rPh sb="3" eb="4">
      <t>タ</t>
    </rPh>
    <phoneticPr fontId="2"/>
  </si>
  <si>
    <t>・第144条の2関係 「第3項」（施行令第49条の5の表のうちA列）</t>
    <rPh sb="1" eb="2">
      <t>ダイ</t>
    </rPh>
    <rPh sb="5" eb="6">
      <t>ジョウ</t>
    </rPh>
    <rPh sb="8" eb="10">
      <t>カンケイ</t>
    </rPh>
    <rPh sb="12" eb="13">
      <t>ダイ</t>
    </rPh>
    <rPh sb="14" eb="15">
      <t>コウ</t>
    </rPh>
    <rPh sb="27" eb="28">
      <t>ヒョウ</t>
    </rPh>
    <rPh sb="32" eb="33">
      <t>レツ</t>
    </rPh>
    <phoneticPr fontId="2"/>
  </si>
  <si>
    <t>・初月分（地共済法施行令第49条第1項）</t>
    <rPh sb="1" eb="2">
      <t>ショ</t>
    </rPh>
    <rPh sb="2" eb="3">
      <t>ゲツ</t>
    </rPh>
    <rPh sb="3" eb="4">
      <t>ブン</t>
    </rPh>
    <rPh sb="5" eb="8">
      <t>チキョウサイ</t>
    </rPh>
    <rPh sb="8" eb="9">
      <t>ホウ</t>
    </rPh>
    <rPh sb="9" eb="12">
      <t>セコウレイ</t>
    </rPh>
    <rPh sb="12" eb="13">
      <t>ダイ</t>
    </rPh>
    <rPh sb="15" eb="16">
      <t>ジョウ</t>
    </rPh>
    <rPh sb="16" eb="17">
      <t>ダイ</t>
    </rPh>
    <rPh sb="18" eb="19">
      <t>コウ</t>
    </rPh>
    <phoneticPr fontId="2"/>
  </si>
  <si>
    <t>・初月分以外（地共済法施行令第49条第2項）</t>
    <rPh sb="1" eb="4">
      <t>ショゲツブン</t>
    </rPh>
    <rPh sb="4" eb="6">
      <t>イガイ</t>
    </rPh>
    <rPh sb="7" eb="11">
      <t>チキョウサイホウ</t>
    </rPh>
    <rPh sb="11" eb="14">
      <t>セコウレイ</t>
    </rPh>
    <rPh sb="14" eb="15">
      <t>ダイ</t>
    </rPh>
    <rPh sb="17" eb="18">
      <t>ジョウ</t>
    </rPh>
    <rPh sb="18" eb="19">
      <t>ダイ</t>
    </rPh>
    <rPh sb="20" eb="21">
      <t>コウ</t>
    </rPh>
    <phoneticPr fontId="2"/>
  </si>
  <si>
    <t>「任意継続組合員は、初めて払い込むべき任意継続組合員となった日の属する月の任意継続掛金を、その退職の日から起算して二十日を経過する日までに、組合に払い込まなければならない。」</t>
    <rPh sb="1" eb="3">
      <t>ニンイ</t>
    </rPh>
    <rPh sb="3" eb="5">
      <t>ケイゾク</t>
    </rPh>
    <rPh sb="5" eb="8">
      <t>クミアイイン</t>
    </rPh>
    <rPh sb="10" eb="11">
      <t>ハジ</t>
    </rPh>
    <rPh sb="13" eb="14">
      <t>ハラ</t>
    </rPh>
    <rPh sb="15" eb="16">
      <t>コ</t>
    </rPh>
    <rPh sb="19" eb="26">
      <t>ニンイケイゾククミアイイン</t>
    </rPh>
    <rPh sb="30" eb="31">
      <t>ヒ</t>
    </rPh>
    <rPh sb="32" eb="33">
      <t>ゾク</t>
    </rPh>
    <rPh sb="35" eb="36">
      <t>ツキ</t>
    </rPh>
    <rPh sb="37" eb="39">
      <t>ニンイ</t>
    </rPh>
    <rPh sb="39" eb="41">
      <t>ケイゾク</t>
    </rPh>
    <rPh sb="41" eb="43">
      <t>カケキン</t>
    </rPh>
    <phoneticPr fontId="2"/>
  </si>
  <si>
    <t>「任意継続組合員は、前項の場合を除き、任意継続組合員の資格を継続しようとする月の任意継続掛金を、その月の前月の末日までに、組合に払い込まなければならない。」</t>
    <rPh sb="1" eb="3">
      <t>ニンイ</t>
    </rPh>
    <rPh sb="3" eb="5">
      <t>ケイゾク</t>
    </rPh>
    <rPh sb="5" eb="8">
      <t>クミアイイン</t>
    </rPh>
    <rPh sb="10" eb="12">
      <t>ゼンコウ</t>
    </rPh>
    <rPh sb="13" eb="15">
      <t>バアイ</t>
    </rPh>
    <rPh sb="16" eb="17">
      <t>ノゾ</t>
    </rPh>
    <rPh sb="19" eb="26">
      <t>ニンイケイゾククミアイイン</t>
    </rPh>
    <rPh sb="27" eb="29">
      <t>シカク</t>
    </rPh>
    <rPh sb="30" eb="32">
      <t>ケイゾク</t>
    </rPh>
    <rPh sb="38" eb="39">
      <t>ツキ</t>
    </rPh>
    <rPh sb="40" eb="44">
      <t>ニンイケイゾク</t>
    </rPh>
    <rPh sb="44" eb="46">
      <t>カケキン</t>
    </rPh>
    <phoneticPr fontId="2"/>
  </si>
  <si>
    <t>※引き続き10月から６カ月間任意継続組合員を続ける場合の掛金は若干金額が変わります。</t>
    <rPh sb="1" eb="2">
      <t>ヒ</t>
    </rPh>
    <rPh sb="3" eb="4">
      <t>ツヅ</t>
    </rPh>
    <rPh sb="7" eb="8">
      <t>ゲツ</t>
    </rPh>
    <rPh sb="12" eb="13">
      <t>ゲツ</t>
    </rPh>
    <rPh sb="13" eb="14">
      <t>カン</t>
    </rPh>
    <rPh sb="14" eb="16">
      <t>ニンイ</t>
    </rPh>
    <rPh sb="16" eb="18">
      <t>ケイゾク</t>
    </rPh>
    <rPh sb="18" eb="21">
      <t>クミアイイン</t>
    </rPh>
    <rPh sb="22" eb="23">
      <t>ツヅ</t>
    </rPh>
    <rPh sb="25" eb="27">
      <t>バアイ</t>
    </rPh>
    <rPh sb="28" eb="30">
      <t>カケキン</t>
    </rPh>
    <rPh sb="31" eb="33">
      <t>ジャッカン</t>
    </rPh>
    <rPh sb="33" eb="35">
      <t>キンガク</t>
    </rPh>
    <rPh sb="36" eb="37">
      <t>カ</t>
    </rPh>
    <phoneticPr fontId="2"/>
  </si>
  <si>
    <t>《試算例》</t>
    <rPh sb="1" eb="3">
      <t>シサン</t>
    </rPh>
    <rPh sb="3" eb="4">
      <t>レイ</t>
    </rPh>
    <phoneticPr fontId="2"/>
  </si>
  <si>
    <t>９ヵ月分</t>
    <rPh sb="2" eb="4">
      <t>ゲツブン</t>
    </rPh>
    <phoneticPr fontId="2"/>
  </si>
  <si>
    <t>３ヵ月分</t>
    <rPh sb="2" eb="4">
      <t>ゲツブン</t>
    </rPh>
    <phoneticPr fontId="2"/>
  </si>
  <si>
    <t>９ヵ月分</t>
    <rPh sb="2" eb="3">
      <t>ゲツ</t>
    </rPh>
    <rPh sb="3" eb="4">
      <t>ブン</t>
    </rPh>
    <phoneticPr fontId="2"/>
  </si>
  <si>
    <t>◆任意継続組合員資格の取得には、退職日まで引き続き１年と１日以上の組合員期間が必要です。</t>
    <rPh sb="1" eb="3">
      <t>ニンイ</t>
    </rPh>
    <rPh sb="3" eb="5">
      <t>ケイゾク</t>
    </rPh>
    <rPh sb="5" eb="8">
      <t>クミアイイン</t>
    </rPh>
    <rPh sb="8" eb="10">
      <t>シカク</t>
    </rPh>
    <rPh sb="11" eb="13">
      <t>シュトク</t>
    </rPh>
    <rPh sb="16" eb="18">
      <t>タイショク</t>
    </rPh>
    <rPh sb="18" eb="19">
      <t>ヒ</t>
    </rPh>
    <rPh sb="21" eb="22">
      <t>ヒ</t>
    </rPh>
    <rPh sb="23" eb="24">
      <t>ツヅ</t>
    </rPh>
    <rPh sb="26" eb="27">
      <t>ネン</t>
    </rPh>
    <rPh sb="29" eb="30">
      <t>ニチ</t>
    </rPh>
    <rPh sb="30" eb="32">
      <t>イジョウ</t>
    </rPh>
    <rPh sb="33" eb="36">
      <t>クミアイイン</t>
    </rPh>
    <rPh sb="36" eb="38">
      <t>キカン</t>
    </rPh>
    <rPh sb="39" eb="41">
      <t>ヒツヨウ</t>
    </rPh>
    <phoneticPr fontId="2"/>
  </si>
  <si>
    <t>３ヵ月分</t>
    <rPh sb="2" eb="3">
      <t>ゲツ</t>
    </rPh>
    <rPh sb="3" eb="4">
      <t>ブン</t>
    </rPh>
    <phoneticPr fontId="2"/>
  </si>
  <si>
    <t>＜任意継続掛金試算シート（入力）＞</t>
    <rPh sb="13" eb="15">
      <t>ニュウリョク</t>
    </rPh>
    <phoneticPr fontId="2"/>
  </si>
  <si>
    <t>（例）３月３１日定年退職等の場合</t>
    <rPh sb="1" eb="2">
      <t>レイ</t>
    </rPh>
    <rPh sb="4" eb="5">
      <t>ゲツ</t>
    </rPh>
    <rPh sb="7" eb="8">
      <t>ヒ</t>
    </rPh>
    <rPh sb="8" eb="10">
      <t>テイネン</t>
    </rPh>
    <rPh sb="10" eb="12">
      <t>タイショク</t>
    </rPh>
    <rPh sb="12" eb="13">
      <t>トウ</t>
    </rPh>
    <rPh sb="14" eb="16">
      <t>バアイ</t>
    </rPh>
    <phoneticPr fontId="2"/>
  </si>
  <si>
    <t>退職の日から起算して二十日を経過する日までに４月分を納入し、
５月分からは毎月分を前月末までに納入する。</t>
    <rPh sb="6" eb="8">
      <t>キサン</t>
    </rPh>
    <rPh sb="10" eb="13">
      <t>ハツカ</t>
    </rPh>
    <rPh sb="14" eb="16">
      <t>ケイカ</t>
    </rPh>
    <rPh sb="18" eb="19">
      <t>ヒ</t>
    </rPh>
    <rPh sb="32" eb="33">
      <t>ゲツ</t>
    </rPh>
    <rPh sb="33" eb="34">
      <t>ブン</t>
    </rPh>
    <rPh sb="37" eb="39">
      <t>マイツキ</t>
    </rPh>
    <rPh sb="39" eb="40">
      <t>ブン</t>
    </rPh>
    <rPh sb="41" eb="43">
      <t>ゼンゲツ</t>
    </rPh>
    <rPh sb="43" eb="44">
      <t>マツ</t>
    </rPh>
    <phoneticPr fontId="2"/>
  </si>
  <si>
    <t>（例）６月末退職の場合</t>
    <rPh sb="1" eb="2">
      <t>レイ</t>
    </rPh>
    <rPh sb="4" eb="5">
      <t>ゲツ</t>
    </rPh>
    <rPh sb="5" eb="6">
      <t>マツ</t>
    </rPh>
    <rPh sb="6" eb="8">
      <t>タイショク</t>
    </rPh>
    <rPh sb="9" eb="11">
      <t>バアイ</t>
    </rPh>
    <phoneticPr fontId="2"/>
  </si>
  <si>
    <t>退職の日から起算して二十日を経過する日までに７月分を納入し、
８月分からは毎月分を前月末までに納入する。</t>
    <rPh sb="6" eb="8">
      <t>キサン</t>
    </rPh>
    <rPh sb="10" eb="13">
      <t>ハツカ</t>
    </rPh>
    <rPh sb="14" eb="16">
      <t>ケイカ</t>
    </rPh>
    <rPh sb="18" eb="19">
      <t>ヒ</t>
    </rPh>
    <rPh sb="32" eb="33">
      <t>ゲツ</t>
    </rPh>
    <rPh sb="33" eb="34">
      <t>ブン</t>
    </rPh>
    <rPh sb="37" eb="39">
      <t>マイツキ</t>
    </rPh>
    <rPh sb="39" eb="40">
      <t>ブン</t>
    </rPh>
    <rPh sb="41" eb="43">
      <t>ゼンゲツ</t>
    </rPh>
    <rPh sb="43" eb="44">
      <t>マツ</t>
    </rPh>
    <phoneticPr fontId="2"/>
  </si>
  <si>
    <t>・１カ月掛金 ＝ 標準報酬（又は全組合員平均）×掛金率　⇒　１円未満切捨て（地共済法第144条の26第2項（国等の債権債務等の金額の端数計算に関する法律第2条））</t>
    <rPh sb="3" eb="4">
      <t>ゲツ</t>
    </rPh>
    <rPh sb="4" eb="6">
      <t>カケキン</t>
    </rPh>
    <rPh sb="9" eb="13">
      <t>ヒョウジュンホウシュウ</t>
    </rPh>
    <rPh sb="14" eb="15">
      <t>マタ</t>
    </rPh>
    <rPh sb="16" eb="17">
      <t>ゼン</t>
    </rPh>
    <rPh sb="17" eb="20">
      <t>クミアイイン</t>
    </rPh>
    <rPh sb="20" eb="22">
      <t>ヘイキン</t>
    </rPh>
    <rPh sb="24" eb="26">
      <t>カケキン</t>
    </rPh>
    <rPh sb="26" eb="27">
      <t>リツ</t>
    </rPh>
    <rPh sb="31" eb="32">
      <t>エン</t>
    </rPh>
    <rPh sb="32" eb="34">
      <t>ミマン</t>
    </rPh>
    <rPh sb="34" eb="36">
      <t>キリス</t>
    </rPh>
    <rPh sb="38" eb="41">
      <t>チキョウサイ</t>
    </rPh>
    <rPh sb="41" eb="42">
      <t>ホウ</t>
    </rPh>
    <rPh sb="42" eb="43">
      <t>ダイ</t>
    </rPh>
    <rPh sb="46" eb="47">
      <t>ジョウ</t>
    </rPh>
    <rPh sb="50" eb="51">
      <t>ダイ</t>
    </rPh>
    <rPh sb="52" eb="53">
      <t>コウ</t>
    </rPh>
    <rPh sb="76" eb="77">
      <t>ダイ</t>
    </rPh>
    <rPh sb="78" eb="79">
      <t>ジョウ</t>
    </rPh>
    <phoneticPr fontId="2"/>
  </si>
  <si>
    <t>・前納掛金割引率適用後掛金 ＝ １カ月掛金 × 前納掛金割引率　⇒　１円未満四捨五入（地共済法施行令第49条の4）</t>
    <rPh sb="1" eb="3">
      <t>ゼンノウ</t>
    </rPh>
    <rPh sb="3" eb="5">
      <t>カケキン</t>
    </rPh>
    <rPh sb="5" eb="7">
      <t>ワリビキ</t>
    </rPh>
    <rPh sb="7" eb="8">
      <t>リツ</t>
    </rPh>
    <rPh sb="8" eb="11">
      <t>テキヨウゴ</t>
    </rPh>
    <rPh sb="11" eb="13">
      <t>カケキン</t>
    </rPh>
    <rPh sb="18" eb="19">
      <t>ゲツ</t>
    </rPh>
    <rPh sb="19" eb="21">
      <t>カケキン</t>
    </rPh>
    <rPh sb="24" eb="26">
      <t>ゼンノウ</t>
    </rPh>
    <rPh sb="26" eb="28">
      <t>カケキン</t>
    </rPh>
    <rPh sb="28" eb="30">
      <t>ワリビキ</t>
    </rPh>
    <rPh sb="30" eb="31">
      <t>リツ</t>
    </rPh>
    <rPh sb="35" eb="36">
      <t>エン</t>
    </rPh>
    <rPh sb="36" eb="38">
      <t>ミマン</t>
    </rPh>
    <rPh sb="38" eb="42">
      <t>シシャゴニュウ</t>
    </rPh>
    <phoneticPr fontId="2"/>
  </si>
  <si>
    <t>退職の日から起算して二十日を経過する日までに７月分を納入し、
７月末日までに残りの掛金全額を納入する
（一部、前納割引が適用されます。）</t>
    <rPh sb="0" eb="2">
      <t>タイショク</t>
    </rPh>
    <rPh sb="3" eb="4">
      <t>ビ</t>
    </rPh>
    <rPh sb="6" eb="8">
      <t>キサン</t>
    </rPh>
    <rPh sb="10" eb="13">
      <t>ハツカ</t>
    </rPh>
    <rPh sb="12" eb="13">
      <t>ニチ</t>
    </rPh>
    <rPh sb="14" eb="16">
      <t>ケイカ</t>
    </rPh>
    <rPh sb="18" eb="19">
      <t>ヒ</t>
    </rPh>
    <rPh sb="23" eb="24">
      <t>ゲツ</t>
    </rPh>
    <rPh sb="24" eb="25">
      <t>ブン</t>
    </rPh>
    <rPh sb="26" eb="28">
      <t>ノウニュウ</t>
    </rPh>
    <rPh sb="32" eb="33">
      <t>ゲツ</t>
    </rPh>
    <rPh sb="33" eb="35">
      <t>マツジツ</t>
    </rPh>
    <rPh sb="38" eb="39">
      <t>ノコ</t>
    </rPh>
    <rPh sb="41" eb="43">
      <t>カケキン</t>
    </rPh>
    <rPh sb="43" eb="45">
      <t>ゼンガク</t>
    </rPh>
    <rPh sb="46" eb="48">
      <t>ノウニュウ</t>
    </rPh>
    <rPh sb="52" eb="54">
      <t>イチブ</t>
    </rPh>
    <rPh sb="55" eb="57">
      <t>ゼンノウ</t>
    </rPh>
    <rPh sb="57" eb="59">
      <t>ワリビキ</t>
    </rPh>
    <rPh sb="60" eb="62">
      <t>テキヨウ</t>
    </rPh>
    <phoneticPr fontId="2"/>
  </si>
  <si>
    <t>退職の日から起算して二十日を経過する日までに４月分を納入し、
４月末日までに残りの掛金全額を納入する
（一部、前納割引が適用されます。）</t>
    <rPh sb="0" eb="2">
      <t>タイショク</t>
    </rPh>
    <rPh sb="3" eb="4">
      <t>ビ</t>
    </rPh>
    <rPh sb="6" eb="8">
      <t>キサン</t>
    </rPh>
    <rPh sb="10" eb="13">
      <t>ハツカ</t>
    </rPh>
    <rPh sb="12" eb="13">
      <t>ニチ</t>
    </rPh>
    <rPh sb="14" eb="16">
      <t>ケイカ</t>
    </rPh>
    <rPh sb="18" eb="19">
      <t>ヒ</t>
    </rPh>
    <rPh sb="23" eb="24">
      <t>ゲツ</t>
    </rPh>
    <rPh sb="24" eb="25">
      <t>ブン</t>
    </rPh>
    <rPh sb="26" eb="28">
      <t>ノウニュウ</t>
    </rPh>
    <rPh sb="32" eb="33">
      <t>ゲツ</t>
    </rPh>
    <rPh sb="33" eb="35">
      <t>マツジツ</t>
    </rPh>
    <rPh sb="38" eb="39">
      <t>ノコ</t>
    </rPh>
    <rPh sb="41" eb="43">
      <t>カケキン</t>
    </rPh>
    <rPh sb="43" eb="45">
      <t>ゼンガク</t>
    </rPh>
    <rPh sb="46" eb="48">
      <t>ノウニュウ</t>
    </rPh>
    <phoneticPr fontId="2"/>
  </si>
  <si>
    <t>退職日までに一括で納入する
（前納割引が適用されます。）</t>
    <rPh sb="0" eb="2">
      <t>タイショク</t>
    </rPh>
    <rPh sb="2" eb="3">
      <t>ビ</t>
    </rPh>
    <rPh sb="6" eb="8">
      <t>イッカツ</t>
    </rPh>
    <rPh sb="9" eb="11">
      <t>ノウニュウ</t>
    </rPh>
    <phoneticPr fontId="2"/>
  </si>
  <si>
    <t>　　例：5月2日生まれ　達した日は5月1日となるため、5月分より徴収する。5月3日から5月31日生まれも同じ。</t>
    <rPh sb="2" eb="3">
      <t>レイ</t>
    </rPh>
    <rPh sb="5" eb="6">
      <t>ゲツ</t>
    </rPh>
    <rPh sb="7" eb="8">
      <t>ヒ</t>
    </rPh>
    <rPh sb="8" eb="9">
      <t>ウ</t>
    </rPh>
    <rPh sb="12" eb="13">
      <t>タッ</t>
    </rPh>
    <rPh sb="15" eb="16">
      <t>ヒ</t>
    </rPh>
    <rPh sb="18" eb="19">
      <t>ゲツ</t>
    </rPh>
    <rPh sb="20" eb="21">
      <t>ヒ</t>
    </rPh>
    <rPh sb="28" eb="29">
      <t>ガツ</t>
    </rPh>
    <rPh sb="29" eb="30">
      <t>ブン</t>
    </rPh>
    <rPh sb="32" eb="34">
      <t>チョウシュウ</t>
    </rPh>
    <rPh sb="38" eb="39">
      <t>ゲツ</t>
    </rPh>
    <rPh sb="40" eb="41">
      <t>ヒ</t>
    </rPh>
    <rPh sb="44" eb="45">
      <t>ゲツ</t>
    </rPh>
    <rPh sb="47" eb="48">
      <t>ヒ</t>
    </rPh>
    <rPh sb="48" eb="49">
      <t>ウ</t>
    </rPh>
    <rPh sb="52" eb="53">
      <t>オナ</t>
    </rPh>
    <phoneticPr fontId="2"/>
  </si>
  <si>
    <t>　　　  　5月1日生まれ　達した日は4月30日となるため、4月分より徴取する。</t>
    <rPh sb="7" eb="8">
      <t>ゲツ</t>
    </rPh>
    <rPh sb="9" eb="10">
      <t>ヒ</t>
    </rPh>
    <rPh sb="10" eb="11">
      <t>ウ</t>
    </rPh>
    <rPh sb="14" eb="15">
      <t>タッ</t>
    </rPh>
    <rPh sb="17" eb="18">
      <t>ヒ</t>
    </rPh>
    <rPh sb="20" eb="21">
      <t>ゲツ</t>
    </rPh>
    <rPh sb="23" eb="24">
      <t>ヒ</t>
    </rPh>
    <rPh sb="31" eb="32">
      <t>ゲツ</t>
    </rPh>
    <rPh sb="32" eb="33">
      <t>ブン</t>
    </rPh>
    <rPh sb="35" eb="37">
      <t>チョウシュ</t>
    </rPh>
    <phoneticPr fontId="2"/>
  </si>
  <si>
    <t>　　例：5月2日生まれ　達した日は5月1日となるため、5月分より徴収しない。5月3日から5月31日生まれも同じ。</t>
    <rPh sb="2" eb="3">
      <t>レイ</t>
    </rPh>
    <rPh sb="5" eb="6">
      <t>ゲツ</t>
    </rPh>
    <rPh sb="7" eb="8">
      <t>ヒ</t>
    </rPh>
    <rPh sb="8" eb="9">
      <t>ウ</t>
    </rPh>
    <rPh sb="12" eb="13">
      <t>タッ</t>
    </rPh>
    <rPh sb="15" eb="16">
      <t>ヒ</t>
    </rPh>
    <rPh sb="18" eb="19">
      <t>ゲツ</t>
    </rPh>
    <rPh sb="20" eb="21">
      <t>ヒ</t>
    </rPh>
    <rPh sb="28" eb="29">
      <t>ガツ</t>
    </rPh>
    <rPh sb="29" eb="30">
      <t>ブン</t>
    </rPh>
    <rPh sb="32" eb="34">
      <t>チョウシュウ</t>
    </rPh>
    <rPh sb="39" eb="40">
      <t>ゲツ</t>
    </rPh>
    <rPh sb="41" eb="42">
      <t>ヒ</t>
    </rPh>
    <rPh sb="45" eb="46">
      <t>ゲツ</t>
    </rPh>
    <rPh sb="48" eb="49">
      <t>ヒ</t>
    </rPh>
    <rPh sb="49" eb="50">
      <t>ウ</t>
    </rPh>
    <rPh sb="53" eb="54">
      <t>オナ</t>
    </rPh>
    <phoneticPr fontId="2"/>
  </si>
  <si>
    <t>　　　  　5月1日生まれ　達した日は4月30日となるため、4月分より徴取しない。</t>
    <rPh sb="7" eb="8">
      <t>ゲツ</t>
    </rPh>
    <rPh sb="9" eb="10">
      <t>ヒ</t>
    </rPh>
    <rPh sb="10" eb="11">
      <t>ウ</t>
    </rPh>
    <rPh sb="14" eb="15">
      <t>タッ</t>
    </rPh>
    <rPh sb="17" eb="18">
      <t>ヒ</t>
    </rPh>
    <rPh sb="20" eb="21">
      <t>ゲツ</t>
    </rPh>
    <rPh sb="23" eb="24">
      <t>ヒ</t>
    </rPh>
    <rPh sb="31" eb="32">
      <t>ゲツ</t>
    </rPh>
    <rPh sb="32" eb="33">
      <t>ブン</t>
    </rPh>
    <rPh sb="35" eb="37">
      <t>チョウシュ</t>
    </rPh>
    <phoneticPr fontId="2"/>
  </si>
  <si>
    <t>（３）徴取期間の単位</t>
    <rPh sb="3" eb="5">
      <t>チョウシュ</t>
    </rPh>
    <rPh sb="5" eb="7">
      <t>キカン</t>
    </rPh>
    <rPh sb="8" eb="10">
      <t>タンイ</t>
    </rPh>
    <phoneticPr fontId="2"/>
  </si>
  <si>
    <t>・掛金は月単位（月末在席）。ただし、資格取得月については、その月の途中に資格を喪失した場合でも（月末に在席していなくても）掛金を徴取する（地共済法施行令第48条第2項）</t>
    <rPh sb="1" eb="3">
      <t>カケキン</t>
    </rPh>
    <rPh sb="4" eb="5">
      <t>ツキ</t>
    </rPh>
    <rPh sb="5" eb="7">
      <t>タンイ</t>
    </rPh>
    <rPh sb="8" eb="10">
      <t>ゲツマツ</t>
    </rPh>
    <rPh sb="10" eb="12">
      <t>ザイセキ</t>
    </rPh>
    <rPh sb="18" eb="20">
      <t>シカク</t>
    </rPh>
    <rPh sb="20" eb="22">
      <t>シュトク</t>
    </rPh>
    <rPh sb="22" eb="23">
      <t>ツキ</t>
    </rPh>
    <rPh sb="31" eb="32">
      <t>ツキ</t>
    </rPh>
    <rPh sb="33" eb="35">
      <t>トチュウ</t>
    </rPh>
    <rPh sb="36" eb="38">
      <t>シカク</t>
    </rPh>
    <rPh sb="39" eb="41">
      <t>ソウシツ</t>
    </rPh>
    <rPh sb="43" eb="45">
      <t>バアイ</t>
    </rPh>
    <rPh sb="48" eb="50">
      <t>ゲツマツ</t>
    </rPh>
    <rPh sb="51" eb="53">
      <t>ザイセキ</t>
    </rPh>
    <rPh sb="61" eb="63">
      <t>カケキン</t>
    </rPh>
    <rPh sb="64" eb="66">
      <t>チョウシュ</t>
    </rPh>
    <rPh sb="69" eb="72">
      <t>チキョウサイ</t>
    </rPh>
    <rPh sb="72" eb="73">
      <t>ホウ</t>
    </rPh>
    <rPh sb="73" eb="76">
      <t>セコウレイ</t>
    </rPh>
    <rPh sb="76" eb="77">
      <t>ダイ</t>
    </rPh>
    <rPh sb="79" eb="80">
      <t>ジョウ</t>
    </rPh>
    <rPh sb="80" eb="81">
      <t>ダイ</t>
    </rPh>
    <rPh sb="82" eb="83">
      <t>コウ</t>
    </rPh>
    <phoneticPr fontId="2"/>
  </si>
  <si>
    <t>　試算した掛金額と実際に支払う掛金額が違う場合があります。</t>
    <rPh sb="1" eb="3">
      <t>シサン</t>
    </rPh>
    <rPh sb="5" eb="7">
      <t>カケキン</t>
    </rPh>
    <rPh sb="7" eb="8">
      <t>ガク</t>
    </rPh>
    <rPh sb="9" eb="11">
      <t>ジッサイ</t>
    </rPh>
    <rPh sb="12" eb="14">
      <t>シハラ</t>
    </rPh>
    <rPh sb="15" eb="17">
      <t>カケキン</t>
    </rPh>
    <rPh sb="17" eb="18">
      <t>ガク</t>
    </rPh>
    <rPh sb="19" eb="20">
      <t>チガ</t>
    </rPh>
    <rPh sb="21" eb="23">
      <t>バアイ</t>
    </rPh>
    <phoneticPr fontId="2"/>
  </si>
  <si>
    <r>
      <t xml:space="preserve">退職月の標準報酬月額
</t>
    </r>
    <r>
      <rPr>
        <b/>
        <sz val="14"/>
        <color theme="1"/>
        <rFont val="HG丸ｺﾞｼｯｸM-PRO"/>
        <family val="3"/>
        <charset val="128"/>
      </rPr>
      <t>（退職月（最後の月）等の給与明細に記載の短期標準報酬月額を入力して下さい）</t>
    </r>
    <rPh sb="0" eb="2">
      <t>タイショク</t>
    </rPh>
    <rPh sb="2" eb="3">
      <t>ヅキ</t>
    </rPh>
    <rPh sb="4" eb="6">
      <t>ヒョウジュン</t>
    </rPh>
    <rPh sb="6" eb="8">
      <t>ホウシュウ</t>
    </rPh>
    <rPh sb="12" eb="14">
      <t>タイショク</t>
    </rPh>
    <rPh sb="14" eb="15">
      <t>ツキ</t>
    </rPh>
    <rPh sb="16" eb="18">
      <t>サイゴ</t>
    </rPh>
    <rPh sb="19" eb="20">
      <t>ツキ</t>
    </rPh>
    <rPh sb="21" eb="22">
      <t>トウ</t>
    </rPh>
    <rPh sb="23" eb="25">
      <t>キュウヨ</t>
    </rPh>
    <rPh sb="25" eb="27">
      <t>メイサイ</t>
    </rPh>
    <rPh sb="28" eb="30">
      <t>キサイ</t>
    </rPh>
    <rPh sb="31" eb="33">
      <t>タンキ</t>
    </rPh>
    <rPh sb="33" eb="35">
      <t>ヒョウジュン</t>
    </rPh>
    <rPh sb="35" eb="37">
      <t>ホウシュウ</t>
    </rPh>
    <rPh sb="37" eb="39">
      <t>ゲツガク</t>
    </rPh>
    <rPh sb="40" eb="42">
      <t>ニュウリョク</t>
    </rPh>
    <rPh sb="44" eb="45">
      <t>クダ</t>
    </rPh>
    <phoneticPr fontId="2"/>
  </si>
  <si>
    <t>（１）計算ルール（１円未満処理）</t>
    <rPh sb="3" eb="5">
      <t>ケイサン</t>
    </rPh>
    <rPh sb="10" eb="11">
      <t>エン</t>
    </rPh>
    <rPh sb="11" eb="13">
      <t>ミマン</t>
    </rPh>
    <rPh sb="13" eb="15">
      <t>ショリ</t>
    </rPh>
    <phoneticPr fontId="2"/>
  </si>
  <si>
    <t>（２）掛金振込期限の定め</t>
    <rPh sb="3" eb="5">
      <t>カケキン</t>
    </rPh>
    <rPh sb="5" eb="7">
      <t>フリコミ</t>
    </rPh>
    <rPh sb="7" eb="9">
      <t>キゲン</t>
    </rPh>
    <rPh sb="10" eb="11">
      <t>サダ</t>
    </rPh>
    <phoneticPr fontId="2"/>
  </si>
  <si>
    <t>(R６年度)</t>
    <rPh sb="3" eb="5">
      <t>ネンド</t>
    </rPh>
    <phoneticPr fontId="2"/>
  </si>
  <si>
    <t>地共済本部にて毎年度見直し。例年１月下旬頃に次年度適用の掛金率を各支部に通知</t>
    <rPh sb="0" eb="3">
      <t>チキョウサイ</t>
    </rPh>
    <rPh sb="3" eb="5">
      <t>ホンブ</t>
    </rPh>
    <rPh sb="7" eb="9">
      <t>マイネン</t>
    </rPh>
    <rPh sb="9" eb="10">
      <t>ド</t>
    </rPh>
    <rPh sb="10" eb="12">
      <t>ミナオ</t>
    </rPh>
    <rPh sb="14" eb="16">
      <t>レイネン</t>
    </rPh>
    <rPh sb="17" eb="18">
      <t>ゲツ</t>
    </rPh>
    <rPh sb="18" eb="20">
      <t>ゲジュン</t>
    </rPh>
    <rPh sb="20" eb="21">
      <t>ゴロ</t>
    </rPh>
    <rPh sb="22" eb="25">
      <t>ジネンド</t>
    </rPh>
    <rPh sb="25" eb="27">
      <t>テキヨウ</t>
    </rPh>
    <rPh sb="28" eb="30">
      <t>カケキン</t>
    </rPh>
    <rPh sb="30" eb="31">
      <t>リツ</t>
    </rPh>
    <rPh sb="32" eb="33">
      <t>カク</t>
    </rPh>
    <rPh sb="33" eb="35">
      <t>シブ</t>
    </rPh>
    <rPh sb="36" eb="38">
      <t>ツウチ</t>
    </rPh>
    <phoneticPr fontId="2"/>
  </si>
  <si>
    <t xml:space="preserve">  　例：令和５年４月１日就職（組合員資格取得）、令和６年３月３１日退職　⇒　任意継続組合員になれない</t>
    <rPh sb="3" eb="4">
      <t>レイ</t>
    </rPh>
    <rPh sb="5" eb="7">
      <t>レイワ</t>
    </rPh>
    <rPh sb="8" eb="9">
      <t>ネン</t>
    </rPh>
    <rPh sb="10" eb="11">
      <t>ゲツ</t>
    </rPh>
    <rPh sb="12" eb="13">
      <t>ヒ</t>
    </rPh>
    <rPh sb="13" eb="15">
      <t>シュウショク</t>
    </rPh>
    <rPh sb="16" eb="19">
      <t>クミアイイン</t>
    </rPh>
    <rPh sb="19" eb="21">
      <t>シカク</t>
    </rPh>
    <rPh sb="21" eb="23">
      <t>シュトク</t>
    </rPh>
    <rPh sb="25" eb="27">
      <t>レイワ</t>
    </rPh>
    <rPh sb="28" eb="29">
      <t>ネン</t>
    </rPh>
    <rPh sb="30" eb="31">
      <t>ゲツ</t>
    </rPh>
    <rPh sb="33" eb="34">
      <t>ヒ</t>
    </rPh>
    <rPh sb="34" eb="36">
      <t>タイショク</t>
    </rPh>
    <rPh sb="39" eb="41">
      <t>ニンイ</t>
    </rPh>
    <rPh sb="41" eb="43">
      <t>ケイゾク</t>
    </rPh>
    <rPh sb="43" eb="46">
      <t>クミアイイン</t>
    </rPh>
    <phoneticPr fontId="2"/>
  </si>
  <si>
    <t>　　  　令和５年４月１日就職（組合員資格取得）、令和６年４月３０日退職　⇒　任意継続組合員になれる</t>
    <rPh sb="5" eb="7">
      <t>レイワ</t>
    </rPh>
    <rPh sb="8" eb="9">
      <t>ネン</t>
    </rPh>
    <rPh sb="10" eb="11">
      <t>ゲツ</t>
    </rPh>
    <rPh sb="12" eb="13">
      <t>ヒ</t>
    </rPh>
    <rPh sb="13" eb="15">
      <t>シュウショク</t>
    </rPh>
    <rPh sb="16" eb="19">
      <t>クミアイイン</t>
    </rPh>
    <rPh sb="19" eb="21">
      <t>シカク</t>
    </rPh>
    <rPh sb="21" eb="23">
      <t>シュトク</t>
    </rPh>
    <rPh sb="25" eb="27">
      <t>レイワ</t>
    </rPh>
    <rPh sb="28" eb="29">
      <t>ネン</t>
    </rPh>
    <rPh sb="30" eb="31">
      <t>ゲツ</t>
    </rPh>
    <rPh sb="33" eb="34">
      <t>ヒ</t>
    </rPh>
    <rPh sb="34" eb="36">
      <t>タイショク</t>
    </rPh>
    <rPh sb="39" eb="41">
      <t>ニンイ</t>
    </rPh>
    <rPh sb="41" eb="43">
      <t>ケイゾク</t>
    </rPh>
    <rPh sb="43" eb="46">
      <t>クミアイイン</t>
    </rPh>
    <phoneticPr fontId="2"/>
  </si>
  <si>
    <t>＜任意継続掛金試算シート（入力）＞　ご参考</t>
    <rPh sb="13" eb="15">
      <t>ニュウリョク</t>
    </rPh>
    <rPh sb="19" eb="21">
      <t>サンコウ</t>
    </rPh>
    <phoneticPr fontId="2"/>
  </si>
  <si>
    <t>あなたの１か月あたりの任意継続掛金額
（令和６年度率　95.96/1,000）</t>
    <rPh sb="6" eb="7">
      <t>ツキ</t>
    </rPh>
    <rPh sb="11" eb="13">
      <t>ニンイ</t>
    </rPh>
    <rPh sb="13" eb="15">
      <t>ケイゾク</t>
    </rPh>
    <rPh sb="15" eb="17">
      <t>カケキン</t>
    </rPh>
    <rPh sb="17" eb="18">
      <t>ガク</t>
    </rPh>
    <rPh sb="20" eb="21">
      <t>レイ</t>
    </rPh>
    <rPh sb="21" eb="22">
      <t>ワ</t>
    </rPh>
    <rPh sb="23" eb="25">
      <t>ネンド</t>
    </rPh>
    <rPh sb="24" eb="25">
      <t>ド</t>
    </rPh>
    <rPh sb="25" eb="26">
      <t>リツ</t>
    </rPh>
    <phoneticPr fontId="2"/>
  </si>
  <si>
    <t>あなたの１か月あたりの介護掛金額
（40歳以上65歳未満の場合）
（令和６年度率　16.66/1,000）</t>
    <rPh sb="6" eb="7">
      <t>ツキ</t>
    </rPh>
    <rPh sb="11" eb="13">
      <t>カイゴ</t>
    </rPh>
    <rPh sb="13" eb="15">
      <t>カケキン</t>
    </rPh>
    <rPh sb="15" eb="16">
      <t>ガク</t>
    </rPh>
    <rPh sb="20" eb="21">
      <t>サイ</t>
    </rPh>
    <rPh sb="21" eb="23">
      <t>イジョウ</t>
    </rPh>
    <rPh sb="25" eb="26">
      <t>サイ</t>
    </rPh>
    <rPh sb="26" eb="28">
      <t>ミマン</t>
    </rPh>
    <rPh sb="29" eb="31">
      <t>バアイ</t>
    </rPh>
    <rPh sb="34" eb="35">
      <t>レイ</t>
    </rPh>
    <rPh sb="35" eb="36">
      <t>ワ</t>
    </rPh>
    <rPh sb="37" eb="39">
      <t>ネンド</t>
    </rPh>
    <rPh sb="38" eb="39">
      <t>ド</t>
    </rPh>
    <rPh sb="39" eb="40">
      <t>リツ</t>
    </rPh>
    <phoneticPr fontId="2"/>
  </si>
  <si>
    <t>←</t>
    <phoneticPr fontId="2"/>
  </si>
  <si>
    <t>平均標準報酬月額は、毎年度見直しされる。
説明文の年月日及び額の修正が必要</t>
    <rPh sb="0" eb="2">
      <t>ヘイキン</t>
    </rPh>
    <rPh sb="2" eb="4">
      <t>ヒョウジュン</t>
    </rPh>
    <rPh sb="4" eb="6">
      <t>ホウシュウ</t>
    </rPh>
    <rPh sb="6" eb="8">
      <t>ゲツガク</t>
    </rPh>
    <rPh sb="10" eb="13">
      <t>マイネンド</t>
    </rPh>
    <rPh sb="13" eb="15">
      <t>ミナオ</t>
    </rPh>
    <rPh sb="21" eb="23">
      <t>セツメイ</t>
    </rPh>
    <rPh sb="23" eb="24">
      <t>ブン</t>
    </rPh>
    <rPh sb="25" eb="26">
      <t>ネン</t>
    </rPh>
    <rPh sb="28" eb="29">
      <t>オヨ</t>
    </rPh>
    <rPh sb="30" eb="31">
      <t>ガク</t>
    </rPh>
    <rPh sb="32" eb="34">
      <t>シュウセイ</t>
    </rPh>
    <rPh sb="35" eb="37">
      <t>ヒツヨウ</t>
    </rPh>
    <phoneticPr fontId="2"/>
  </si>
  <si>
    <t>説明文修正（年度及び掛金率）</t>
    <rPh sb="0" eb="3">
      <t>セツメイブン</t>
    </rPh>
    <rPh sb="3" eb="5">
      <t>シュウセイ</t>
    </rPh>
    <rPh sb="6" eb="8">
      <t>ネンド</t>
    </rPh>
    <rPh sb="8" eb="9">
      <t>オヨ</t>
    </rPh>
    <rPh sb="10" eb="12">
      <t>カケキン</t>
    </rPh>
    <rPh sb="12" eb="13">
      <t>リツ</t>
    </rPh>
    <phoneticPr fontId="2"/>
  </si>
  <si>
    <t>年度修正</t>
    <rPh sb="0" eb="2">
      <t>ネンド</t>
    </rPh>
    <rPh sb="2" eb="4">
      <t>シュウセイ</t>
    </rPh>
    <phoneticPr fontId="2"/>
  </si>
  <si>
    <t>ファイル名も修正</t>
    <rPh sb="4" eb="5">
      <t>メイ</t>
    </rPh>
    <rPh sb="6" eb="8">
      <t>シュウセイ</t>
    </rPh>
    <phoneticPr fontId="2"/>
  </si>
  <si>
    <t>修正後は、水色セルの色を消す。黄色のセルは消さない（入力セル）</t>
    <rPh sb="0" eb="3">
      <t>シュウセイゴ</t>
    </rPh>
    <rPh sb="5" eb="7">
      <t>ミズイロ</t>
    </rPh>
    <rPh sb="10" eb="11">
      <t>イロ</t>
    </rPh>
    <rPh sb="12" eb="13">
      <t>ケ</t>
    </rPh>
    <rPh sb="15" eb="17">
      <t>キイロ</t>
    </rPh>
    <rPh sb="21" eb="22">
      <t>ケ</t>
    </rPh>
    <rPh sb="26" eb="28">
      <t>ニュウリョク</t>
    </rPh>
    <phoneticPr fontId="2"/>
  </si>
  <si>
    <t>(R７年度)</t>
    <rPh sb="3" eb="5">
      <t>ネンド</t>
    </rPh>
    <phoneticPr fontId="2"/>
  </si>
  <si>
    <t>R７年度版</t>
    <rPh sb="2" eb="4">
      <t>ネンド</t>
    </rPh>
    <rPh sb="4" eb="5">
      <t>バン</t>
    </rPh>
    <phoneticPr fontId="2"/>
  </si>
  <si>
    <t>②　地方職員共済組合の全組合員の令和6年9月30日における
平均標準報酬月額（令和6年度額　380,000円）</t>
    <rPh sb="2" eb="4">
      <t>チホウ</t>
    </rPh>
    <rPh sb="4" eb="6">
      <t>ショクイン</t>
    </rPh>
    <rPh sb="6" eb="8">
      <t>キョウサイ</t>
    </rPh>
    <rPh sb="8" eb="10">
      <t>クミアイ</t>
    </rPh>
    <rPh sb="11" eb="12">
      <t>ゼン</t>
    </rPh>
    <rPh sb="12" eb="15">
      <t>クミアイイン</t>
    </rPh>
    <rPh sb="16" eb="17">
      <t>レイ</t>
    </rPh>
    <rPh sb="17" eb="18">
      <t>ワ</t>
    </rPh>
    <rPh sb="19" eb="20">
      <t>ネン</t>
    </rPh>
    <rPh sb="20" eb="21">
      <t>ヘイネン</t>
    </rPh>
    <rPh sb="21" eb="22">
      <t>ガツ</t>
    </rPh>
    <rPh sb="24" eb="25">
      <t>ニチ</t>
    </rPh>
    <rPh sb="30" eb="32">
      <t>ヘイキン</t>
    </rPh>
    <rPh sb="32" eb="34">
      <t>ヒョウジュン</t>
    </rPh>
    <rPh sb="34" eb="36">
      <t>ホウシュウ</t>
    </rPh>
    <rPh sb="36" eb="38">
      <t>ゲツガク</t>
    </rPh>
    <rPh sb="39" eb="40">
      <t>レイ</t>
    </rPh>
    <rPh sb="40" eb="41">
      <t>ワ</t>
    </rPh>
    <rPh sb="42" eb="44">
      <t>ネンド</t>
    </rPh>
    <rPh sb="44" eb="45">
      <t>ガク</t>
    </rPh>
    <rPh sb="49" eb="54">
      <t>０００エン</t>
    </rPh>
    <phoneticPr fontId="2"/>
  </si>
  <si>
    <t>あなたの１か月あたりの任意継続掛金額
（令和７年度率　95.96/1,000）</t>
    <rPh sb="6" eb="7">
      <t>ツキ</t>
    </rPh>
    <rPh sb="11" eb="13">
      <t>ニンイ</t>
    </rPh>
    <rPh sb="13" eb="15">
      <t>ケイゾク</t>
    </rPh>
    <rPh sb="15" eb="17">
      <t>カケキン</t>
    </rPh>
    <rPh sb="17" eb="18">
      <t>ガク</t>
    </rPh>
    <rPh sb="20" eb="21">
      <t>レイ</t>
    </rPh>
    <rPh sb="21" eb="22">
      <t>ワ</t>
    </rPh>
    <rPh sb="23" eb="25">
      <t>ネンド</t>
    </rPh>
    <rPh sb="24" eb="25">
      <t>ド</t>
    </rPh>
    <rPh sb="25" eb="26">
      <t>リツ</t>
    </rPh>
    <phoneticPr fontId="2"/>
  </si>
  <si>
    <t>あなたの１か月あたりの介護掛金額
（40歳以上65歳未満の場合）
（令和７年度率　16.18/1,000）</t>
    <rPh sb="6" eb="7">
      <t>ツキ</t>
    </rPh>
    <rPh sb="11" eb="13">
      <t>カイゴ</t>
    </rPh>
    <rPh sb="13" eb="15">
      <t>カケキン</t>
    </rPh>
    <rPh sb="15" eb="16">
      <t>ガク</t>
    </rPh>
    <rPh sb="20" eb="21">
      <t>サイ</t>
    </rPh>
    <rPh sb="21" eb="23">
      <t>イジョウ</t>
    </rPh>
    <rPh sb="25" eb="26">
      <t>サイ</t>
    </rPh>
    <rPh sb="26" eb="28">
      <t>ミマン</t>
    </rPh>
    <rPh sb="29" eb="31">
      <t>バアイ</t>
    </rPh>
    <rPh sb="34" eb="35">
      <t>レイ</t>
    </rPh>
    <rPh sb="35" eb="36">
      <t>ワ</t>
    </rPh>
    <rPh sb="37" eb="39">
      <t>ネンド</t>
    </rPh>
    <rPh sb="38" eb="39">
      <t>ド</t>
    </rPh>
    <rPh sb="39" eb="40">
      <t>リツ</t>
    </rPh>
    <phoneticPr fontId="2"/>
  </si>
  <si>
    <t>R６年度版</t>
    <rPh sb="2" eb="4">
      <t>ネンド</t>
    </rPh>
    <rPh sb="4" eb="5">
      <t>バン</t>
    </rPh>
    <phoneticPr fontId="2"/>
  </si>
  <si>
    <t xml:space="preserve">  　例：令和６年４月１日就職（組合員資格取得）、令和７年３月３１日退職　⇒　任意継続組合員になれない</t>
    <rPh sb="3" eb="4">
      <t>レイ</t>
    </rPh>
    <rPh sb="5" eb="7">
      <t>レイワ</t>
    </rPh>
    <rPh sb="8" eb="9">
      <t>ネン</t>
    </rPh>
    <rPh sb="10" eb="11">
      <t>ゲツ</t>
    </rPh>
    <rPh sb="12" eb="13">
      <t>ヒ</t>
    </rPh>
    <rPh sb="13" eb="15">
      <t>シュウショク</t>
    </rPh>
    <rPh sb="16" eb="19">
      <t>クミアイイン</t>
    </rPh>
    <rPh sb="19" eb="21">
      <t>シカク</t>
    </rPh>
    <rPh sb="21" eb="23">
      <t>シュトク</t>
    </rPh>
    <rPh sb="25" eb="27">
      <t>レイワ</t>
    </rPh>
    <rPh sb="28" eb="29">
      <t>ネン</t>
    </rPh>
    <rPh sb="30" eb="31">
      <t>ゲツ</t>
    </rPh>
    <rPh sb="33" eb="34">
      <t>ヒ</t>
    </rPh>
    <rPh sb="34" eb="36">
      <t>タイショク</t>
    </rPh>
    <rPh sb="39" eb="41">
      <t>ニンイ</t>
    </rPh>
    <rPh sb="41" eb="43">
      <t>ケイゾク</t>
    </rPh>
    <rPh sb="43" eb="46">
      <t>クミアイイン</t>
    </rPh>
    <phoneticPr fontId="2"/>
  </si>
  <si>
    <t>　　  　令和６年４月１日就職（組合員資格取得）、令和７年４月３０日退職　⇒　任意継続組合員になれる</t>
    <rPh sb="5" eb="7">
      <t>レイワ</t>
    </rPh>
    <rPh sb="8" eb="9">
      <t>ネン</t>
    </rPh>
    <rPh sb="10" eb="11">
      <t>ゲツ</t>
    </rPh>
    <rPh sb="12" eb="13">
      <t>ヒ</t>
    </rPh>
    <rPh sb="13" eb="15">
      <t>シュウショク</t>
    </rPh>
    <rPh sb="16" eb="19">
      <t>クミアイイン</t>
    </rPh>
    <rPh sb="19" eb="21">
      <t>シカク</t>
    </rPh>
    <rPh sb="21" eb="23">
      <t>シュトク</t>
    </rPh>
    <rPh sb="25" eb="27">
      <t>レイワ</t>
    </rPh>
    <rPh sb="28" eb="29">
      <t>ネン</t>
    </rPh>
    <rPh sb="30" eb="31">
      <t>ゲツ</t>
    </rPh>
    <rPh sb="33" eb="34">
      <t>ヒ</t>
    </rPh>
    <rPh sb="34" eb="36">
      <t>タイショク</t>
    </rPh>
    <rPh sb="39" eb="41">
      <t>ニンイ</t>
    </rPh>
    <rPh sb="41" eb="43">
      <t>ケイゾク</t>
    </rPh>
    <rPh sb="43" eb="46">
      <t>クミアイイン</t>
    </rPh>
    <phoneticPr fontId="2"/>
  </si>
  <si>
    <t>◆掛金率等は令和７年度分で試算しています。</t>
    <rPh sb="1" eb="3">
      <t>カケキン</t>
    </rPh>
    <rPh sb="3" eb="4">
      <t>リツ</t>
    </rPh>
    <rPh sb="4" eb="5">
      <t>トウ</t>
    </rPh>
    <rPh sb="6" eb="8">
      <t>レイワ</t>
    </rPh>
    <rPh sb="9" eb="11">
      <t>ネンド</t>
    </rPh>
    <rPh sb="11" eb="12">
      <t>ブン</t>
    </rPh>
    <rPh sb="13" eb="15">
      <t>シサン</t>
    </rPh>
    <phoneticPr fontId="2"/>
  </si>
  <si>
    <t>◆掛金率等は令和６年度分で試算しています。掛金率等の変更により、</t>
    <rPh sb="1" eb="3">
      <t>カケキン</t>
    </rPh>
    <rPh sb="3" eb="4">
      <t>リツ</t>
    </rPh>
    <rPh sb="4" eb="5">
      <t>トウ</t>
    </rPh>
    <rPh sb="6" eb="8">
      <t>レイワ</t>
    </rPh>
    <rPh sb="9" eb="11">
      <t>ネンド</t>
    </rPh>
    <rPh sb="11" eb="12">
      <t>ブン</t>
    </rPh>
    <rPh sb="13" eb="15">
      <t>シサン</t>
    </rPh>
    <phoneticPr fontId="2"/>
  </si>
  <si>
    <t>②　地方職員共済組合の全組合員の令和5年9月30日における
平均標準報酬月額（令和５年度額　380,000円）</t>
    <rPh sb="2" eb="4">
      <t>チホウ</t>
    </rPh>
    <rPh sb="4" eb="6">
      <t>ショクイン</t>
    </rPh>
    <rPh sb="6" eb="8">
      <t>キョウサイ</t>
    </rPh>
    <rPh sb="8" eb="10">
      <t>クミアイ</t>
    </rPh>
    <rPh sb="11" eb="12">
      <t>ゼン</t>
    </rPh>
    <rPh sb="12" eb="15">
      <t>クミアイイン</t>
    </rPh>
    <rPh sb="16" eb="17">
      <t>レイ</t>
    </rPh>
    <rPh sb="17" eb="18">
      <t>ワ</t>
    </rPh>
    <rPh sb="19" eb="20">
      <t>ネン</t>
    </rPh>
    <rPh sb="20" eb="21">
      <t>ヘイネン</t>
    </rPh>
    <rPh sb="21" eb="22">
      <t>ガツ</t>
    </rPh>
    <rPh sb="24" eb="25">
      <t>ニチ</t>
    </rPh>
    <rPh sb="30" eb="32">
      <t>ヘイキン</t>
    </rPh>
    <rPh sb="32" eb="34">
      <t>ヒョウジュン</t>
    </rPh>
    <rPh sb="34" eb="36">
      <t>ホウシュウ</t>
    </rPh>
    <rPh sb="36" eb="38">
      <t>ゲツガク</t>
    </rPh>
    <rPh sb="39" eb="40">
      <t>レイ</t>
    </rPh>
    <rPh sb="40" eb="41">
      <t>ワ</t>
    </rPh>
    <rPh sb="42" eb="44">
      <t>ネンド</t>
    </rPh>
    <rPh sb="44" eb="45">
      <t>ガク</t>
    </rPh>
    <rPh sb="49" eb="54">
      <t>０００エン</t>
    </rPh>
    <phoneticPr fontId="2"/>
  </si>
  <si>
    <t>◆掛金率等は令和８年度分で試算しています。</t>
    <rPh sb="1" eb="3">
      <t>カケキン</t>
    </rPh>
    <rPh sb="3" eb="4">
      <t>リツ</t>
    </rPh>
    <rPh sb="4" eb="5">
      <t>トウ</t>
    </rPh>
    <rPh sb="6" eb="8">
      <t>レイワ</t>
    </rPh>
    <rPh sb="9" eb="11">
      <t>ネンド</t>
    </rPh>
    <rPh sb="11" eb="12">
      <t>ブン</t>
    </rPh>
    <rPh sb="13" eb="15">
      <t>シサン</t>
    </rPh>
    <phoneticPr fontId="2"/>
  </si>
  <si>
    <r>
      <rPr>
        <sz val="14"/>
        <color theme="1"/>
        <rFont val="HG丸ｺﾞｼｯｸM-PRO"/>
        <family val="3"/>
        <charset val="128"/>
      </rPr>
      <t>退職月の標準報酬月額</t>
    </r>
    <r>
      <rPr>
        <sz val="12"/>
        <color theme="1"/>
        <rFont val="HG丸ｺﾞｼｯｸM-PRO"/>
        <family val="3"/>
        <charset val="128"/>
      </rPr>
      <t xml:space="preserve">
</t>
    </r>
    <r>
      <rPr>
        <b/>
        <sz val="12"/>
        <color theme="1"/>
        <rFont val="HG丸ｺﾞｼｯｸM-PRO"/>
        <family val="3"/>
        <charset val="128"/>
      </rPr>
      <t>（退職月（最後の月）等の給与明細に記載の短期標準報酬月額を入力して下さい）</t>
    </r>
    <rPh sb="0" eb="2">
      <t>タイショク</t>
    </rPh>
    <rPh sb="2" eb="3">
      <t>ヅキ</t>
    </rPh>
    <rPh sb="4" eb="6">
      <t>ヒョウジュン</t>
    </rPh>
    <rPh sb="6" eb="8">
      <t>ホウシュウ</t>
    </rPh>
    <rPh sb="12" eb="14">
      <t>タイショク</t>
    </rPh>
    <rPh sb="14" eb="15">
      <t>ツキ</t>
    </rPh>
    <rPh sb="16" eb="18">
      <t>サイゴ</t>
    </rPh>
    <rPh sb="19" eb="20">
      <t>ツキ</t>
    </rPh>
    <rPh sb="21" eb="22">
      <t>トウ</t>
    </rPh>
    <rPh sb="23" eb="25">
      <t>キュウヨ</t>
    </rPh>
    <rPh sb="25" eb="27">
      <t>メイサイ</t>
    </rPh>
    <rPh sb="28" eb="30">
      <t>キサイ</t>
    </rPh>
    <rPh sb="31" eb="33">
      <t>タンキ</t>
    </rPh>
    <rPh sb="33" eb="35">
      <t>ヒョウジュン</t>
    </rPh>
    <rPh sb="35" eb="37">
      <t>ホウシュウ</t>
    </rPh>
    <rPh sb="37" eb="39">
      <t>ゲツガク</t>
    </rPh>
    <rPh sb="40" eb="42">
      <t>ニュウリョク</t>
    </rPh>
    <rPh sb="44" eb="45">
      <t>クダ</t>
    </rPh>
    <phoneticPr fontId="2"/>
  </si>
  <si>
    <t xml:space="preserve">  　例：令和７年４月１日就職（組合員資格取得）、令和８年３月３１日退職　⇒　任意継続組合員になれない</t>
    <rPh sb="3" eb="4">
      <t>レイ</t>
    </rPh>
    <rPh sb="5" eb="7">
      <t>レイワ</t>
    </rPh>
    <rPh sb="8" eb="9">
      <t>ネン</t>
    </rPh>
    <rPh sb="10" eb="11">
      <t>ゲツ</t>
    </rPh>
    <rPh sb="12" eb="13">
      <t>ヒ</t>
    </rPh>
    <rPh sb="13" eb="15">
      <t>シュウショク</t>
    </rPh>
    <rPh sb="16" eb="19">
      <t>クミアイイン</t>
    </rPh>
    <rPh sb="19" eb="21">
      <t>シカク</t>
    </rPh>
    <rPh sb="21" eb="23">
      <t>シュトク</t>
    </rPh>
    <rPh sb="25" eb="27">
      <t>レイワ</t>
    </rPh>
    <rPh sb="28" eb="29">
      <t>ネン</t>
    </rPh>
    <rPh sb="30" eb="31">
      <t>ゲツ</t>
    </rPh>
    <rPh sb="33" eb="34">
      <t>ヒ</t>
    </rPh>
    <rPh sb="34" eb="36">
      <t>タイショク</t>
    </rPh>
    <rPh sb="39" eb="41">
      <t>ニンイ</t>
    </rPh>
    <rPh sb="41" eb="43">
      <t>ケイゾク</t>
    </rPh>
    <rPh sb="43" eb="46">
      <t>クミアイイン</t>
    </rPh>
    <phoneticPr fontId="2"/>
  </si>
  <si>
    <t>　　  　令和７年１月１日就職（組合員資格取得）、令和７年３月３１日退職　⇒　任意継続組合員になれる</t>
    <rPh sb="5" eb="7">
      <t>レイワ</t>
    </rPh>
    <rPh sb="8" eb="9">
      <t>ネン</t>
    </rPh>
    <rPh sb="10" eb="11">
      <t>ゲツ</t>
    </rPh>
    <rPh sb="12" eb="13">
      <t>ヒ</t>
    </rPh>
    <rPh sb="13" eb="15">
      <t>シュウショク</t>
    </rPh>
    <rPh sb="16" eb="19">
      <t>クミアイイン</t>
    </rPh>
    <rPh sb="19" eb="21">
      <t>シカク</t>
    </rPh>
    <rPh sb="21" eb="23">
      <t>シュトク</t>
    </rPh>
    <rPh sb="25" eb="27">
      <t>レイワ</t>
    </rPh>
    <rPh sb="28" eb="29">
      <t>ネン</t>
    </rPh>
    <rPh sb="30" eb="31">
      <t>ゲツ</t>
    </rPh>
    <rPh sb="33" eb="34">
      <t>ヒ</t>
    </rPh>
    <rPh sb="34" eb="36">
      <t>タイショク</t>
    </rPh>
    <rPh sb="39" eb="41">
      <t>ニンイ</t>
    </rPh>
    <rPh sb="41" eb="43">
      <t>ケイゾク</t>
    </rPh>
    <rPh sb="43" eb="46">
      <t>クミアイイン</t>
    </rPh>
    <phoneticPr fontId="2"/>
  </si>
  <si>
    <t>(R８年度)</t>
    <rPh sb="3" eb="5">
      <t>ネンド</t>
    </rPh>
    <phoneticPr fontId="2"/>
  </si>
  <si>
    <t>子育て支援任意継続掛金率</t>
    <rPh sb="0" eb="2">
      <t>コソダ</t>
    </rPh>
    <rPh sb="3" eb="5">
      <t>シエン</t>
    </rPh>
    <rPh sb="5" eb="7">
      <t>ニンイ</t>
    </rPh>
    <rPh sb="7" eb="9">
      <t>ケイゾク</t>
    </rPh>
    <rPh sb="9" eb="11">
      <t>カケキン</t>
    </rPh>
    <rPh sb="11" eb="12">
      <t>リツ</t>
    </rPh>
    <phoneticPr fontId="2"/>
  </si>
  <si>
    <t>子育て掛金額</t>
    <rPh sb="0" eb="2">
      <t>コソダ</t>
    </rPh>
    <rPh sb="3" eb="5">
      <t>カケキン</t>
    </rPh>
    <rPh sb="5" eb="6">
      <t>ガク</t>
    </rPh>
    <phoneticPr fontId="2"/>
  </si>
  <si>
    <t>※ 引き続き10月から６カ月間任意継続組合員を続ける場合の掛金は若干金額が変わります。</t>
    <rPh sb="2" eb="3">
      <t>ヒ</t>
    </rPh>
    <rPh sb="4" eb="5">
      <t>ツヅ</t>
    </rPh>
    <rPh sb="8" eb="9">
      <t>ゲツ</t>
    </rPh>
    <rPh sb="13" eb="14">
      <t>ゲツ</t>
    </rPh>
    <rPh sb="14" eb="15">
      <t>カン</t>
    </rPh>
    <rPh sb="15" eb="17">
      <t>ニンイ</t>
    </rPh>
    <rPh sb="17" eb="19">
      <t>ケイゾク</t>
    </rPh>
    <rPh sb="19" eb="22">
      <t>クミアイイン</t>
    </rPh>
    <rPh sb="23" eb="24">
      <t>ツヅ</t>
    </rPh>
    <rPh sb="26" eb="28">
      <t>バアイ</t>
    </rPh>
    <rPh sb="29" eb="31">
      <t>カケキン</t>
    </rPh>
    <rPh sb="32" eb="34">
      <t>ジャッカン</t>
    </rPh>
    <rPh sb="34" eb="36">
      <t>キンガク</t>
    </rPh>
    <rPh sb="37" eb="38">
      <t>カ</t>
    </rPh>
    <phoneticPr fontId="2"/>
  </si>
  <si>
    <t>　 注：過去に当共済組合の組合員期間がある場合でも、その後に任意継続組合員となったり、他の健康保険に</t>
    <rPh sb="2" eb="3">
      <t>チュウ</t>
    </rPh>
    <phoneticPr fontId="2"/>
  </si>
  <si>
    <t>　　  加入した期間がある場合は、組合員期間が引き続いているとみなせないため通算できません。</t>
    <phoneticPr fontId="2"/>
  </si>
  <si>
    <t>　《例》3月31日退職 ⇒ 起算日3月31日、二十日を経過する日まで ⇒ 4月19日24時00分00秒を経過する（日）まで</t>
    <rPh sb="2" eb="3">
      <t>レイ</t>
    </rPh>
    <rPh sb="5" eb="6">
      <t>ゲツ</t>
    </rPh>
    <rPh sb="8" eb="9">
      <t>ヒ</t>
    </rPh>
    <rPh sb="9" eb="11">
      <t>タイショク</t>
    </rPh>
    <rPh sb="14" eb="16">
      <t>キサン</t>
    </rPh>
    <rPh sb="16" eb="17">
      <t>ビ</t>
    </rPh>
    <rPh sb="18" eb="19">
      <t>ゲツ</t>
    </rPh>
    <rPh sb="21" eb="22">
      <t>ヒ</t>
    </rPh>
    <rPh sb="23" eb="26">
      <t>ハツカ</t>
    </rPh>
    <rPh sb="27" eb="29">
      <t>ケイカ</t>
    </rPh>
    <rPh sb="31" eb="32">
      <t>ヒ</t>
    </rPh>
    <rPh sb="38" eb="39">
      <t>ゲツ</t>
    </rPh>
    <rPh sb="41" eb="42">
      <t>ヒ</t>
    </rPh>
    <rPh sb="44" eb="45">
      <t>ジ</t>
    </rPh>
    <rPh sb="47" eb="48">
      <t>フン</t>
    </rPh>
    <rPh sb="50" eb="51">
      <t>ビョウ</t>
    </rPh>
    <rPh sb="52" eb="54">
      <t>ケイカ</t>
    </rPh>
    <rPh sb="57" eb="58">
      <t>ヒ</t>
    </rPh>
    <phoneticPr fontId="2"/>
  </si>
  <si>
    <t>※徴収開始：40才に達したとき（40才誕生日の前日）より徴収する。</t>
    <rPh sb="1" eb="3">
      <t>チョウシュウ</t>
    </rPh>
    <rPh sb="3" eb="5">
      <t>カイシ</t>
    </rPh>
    <rPh sb="8" eb="9">
      <t>サイ</t>
    </rPh>
    <rPh sb="10" eb="11">
      <t>タッ</t>
    </rPh>
    <rPh sb="18" eb="19">
      <t>サイ</t>
    </rPh>
    <rPh sb="19" eb="22">
      <t>タンジョウビ</t>
    </rPh>
    <rPh sb="23" eb="25">
      <t>ゼンジツ</t>
    </rPh>
    <rPh sb="28" eb="30">
      <t>チョウシュウ</t>
    </rPh>
    <phoneticPr fontId="2"/>
  </si>
  <si>
    <t>※徴収終了：65才に達したとき（65才誕生日の前日）より徴収しない。</t>
    <rPh sb="1" eb="3">
      <t>チョウシュウ</t>
    </rPh>
    <rPh sb="3" eb="5">
      <t>シュウリョウ</t>
    </rPh>
    <rPh sb="8" eb="9">
      <t>サイ</t>
    </rPh>
    <rPh sb="10" eb="11">
      <t>タッ</t>
    </rPh>
    <rPh sb="18" eb="19">
      <t>サイ</t>
    </rPh>
    <rPh sb="19" eb="22">
      <t>タンジョウビ</t>
    </rPh>
    <rPh sb="23" eb="25">
      <t>ゼンジツ</t>
    </rPh>
    <rPh sb="28" eb="30">
      <t>チョウシュウ</t>
    </rPh>
    <phoneticPr fontId="2"/>
  </si>
  <si>
    <t>任継の掛金率は、事業主負担を含むため一般・短期組合員の掛金率の倍となる</t>
    <rPh sb="0" eb="2">
      <t>ニンケイ</t>
    </rPh>
    <rPh sb="3" eb="5">
      <t>カケキン</t>
    </rPh>
    <rPh sb="5" eb="6">
      <t>リツ</t>
    </rPh>
    <rPh sb="8" eb="11">
      <t>ジギョウヌシ</t>
    </rPh>
    <rPh sb="11" eb="13">
      <t>フタン</t>
    </rPh>
    <rPh sb="14" eb="15">
      <t>フク</t>
    </rPh>
    <rPh sb="18" eb="20">
      <t>イッパン</t>
    </rPh>
    <rPh sb="21" eb="23">
      <t>タンキ</t>
    </rPh>
    <rPh sb="23" eb="26">
      <t>クミアイイン</t>
    </rPh>
    <rPh sb="27" eb="29">
      <t>カケキン</t>
    </rPh>
    <rPh sb="29" eb="30">
      <t>リツ</t>
    </rPh>
    <rPh sb="31" eb="32">
      <t>バイ</t>
    </rPh>
    <phoneticPr fontId="2"/>
  </si>
  <si>
    <t>あなたの納入掛金額（見込み）</t>
    <rPh sb="4" eb="6">
      <t>ノウニュウ</t>
    </rPh>
    <rPh sb="6" eb="7">
      <t>カケ</t>
    </rPh>
    <rPh sb="7" eb="9">
      <t>キンガク</t>
    </rPh>
    <rPh sb="10" eb="12">
      <t>ミコ</t>
    </rPh>
    <phoneticPr fontId="2"/>
  </si>
  <si>
    <t>確定</t>
    <rPh sb="0" eb="2">
      <t>カクテイ</t>
    </rPh>
    <phoneticPr fontId="2"/>
  </si>
  <si>
    <t>R８年度暫定版</t>
    <rPh sb="2" eb="4">
      <t>ネンド</t>
    </rPh>
    <rPh sb="4" eb="6">
      <t>ザンテイ</t>
    </rPh>
    <rPh sb="6" eb="7">
      <t>バン</t>
    </rPh>
    <phoneticPr fontId="2"/>
  </si>
  <si>
    <t>令和８年１月１５日現在</t>
    <rPh sb="0" eb="2">
      <t>レイワ</t>
    </rPh>
    <rPh sb="3" eb="4">
      <t>ネン</t>
    </rPh>
    <rPh sb="5" eb="6">
      <t>ゲツ</t>
    </rPh>
    <rPh sb="8" eb="9">
      <t>ヒ</t>
    </rPh>
    <rPh sb="9" eb="11">
      <t>ゲンザイ</t>
    </rPh>
    <phoneticPr fontId="2"/>
  </si>
  <si>
    <t>②　地方職員共済組合の全組合員の令和7年9月30日における
平均標準報酬月額（令和7年度額　410,000円）</t>
    <rPh sb="2" eb="4">
      <t>チホウ</t>
    </rPh>
    <rPh sb="4" eb="6">
      <t>ショクイン</t>
    </rPh>
    <rPh sb="6" eb="8">
      <t>キョウサイ</t>
    </rPh>
    <rPh sb="8" eb="10">
      <t>クミアイ</t>
    </rPh>
    <rPh sb="11" eb="12">
      <t>ゼン</t>
    </rPh>
    <rPh sb="12" eb="15">
      <t>クミアイイン</t>
    </rPh>
    <rPh sb="16" eb="17">
      <t>レイ</t>
    </rPh>
    <rPh sb="17" eb="18">
      <t>ワ</t>
    </rPh>
    <rPh sb="19" eb="20">
      <t>ネン</t>
    </rPh>
    <rPh sb="20" eb="21">
      <t>ヘイネン</t>
    </rPh>
    <rPh sb="21" eb="22">
      <t>ガツ</t>
    </rPh>
    <rPh sb="24" eb="25">
      <t>ニチ</t>
    </rPh>
    <rPh sb="30" eb="32">
      <t>ヘイキン</t>
    </rPh>
    <rPh sb="32" eb="34">
      <t>ヒョウジュン</t>
    </rPh>
    <rPh sb="34" eb="36">
      <t>ホウシュウ</t>
    </rPh>
    <rPh sb="36" eb="38">
      <t>ゲツガク</t>
    </rPh>
    <rPh sb="39" eb="40">
      <t>レイ</t>
    </rPh>
    <rPh sb="40" eb="41">
      <t>ワ</t>
    </rPh>
    <rPh sb="42" eb="44">
      <t>ネンド</t>
    </rPh>
    <rPh sb="44" eb="45">
      <t>ガク</t>
    </rPh>
    <rPh sb="49" eb="54">
      <t>０００エン</t>
    </rPh>
    <phoneticPr fontId="2"/>
  </si>
  <si>
    <t>あなたの１か月あたりの短期任意継続掛金額
（令和８年度率　95.96/1,000）</t>
    <rPh sb="6" eb="7">
      <t>ツキ</t>
    </rPh>
    <rPh sb="11" eb="13">
      <t>タンキ</t>
    </rPh>
    <rPh sb="13" eb="15">
      <t>ニンイ</t>
    </rPh>
    <rPh sb="15" eb="17">
      <t>ケイゾク</t>
    </rPh>
    <rPh sb="17" eb="19">
      <t>カケキン</t>
    </rPh>
    <rPh sb="19" eb="20">
      <t>ガク</t>
    </rPh>
    <rPh sb="22" eb="23">
      <t>レイ</t>
    </rPh>
    <rPh sb="23" eb="24">
      <t>ワ</t>
    </rPh>
    <rPh sb="25" eb="27">
      <t>ネンド</t>
    </rPh>
    <rPh sb="26" eb="27">
      <t>ド</t>
    </rPh>
    <rPh sb="27" eb="28">
      <t>リツ</t>
    </rPh>
    <phoneticPr fontId="2"/>
  </si>
  <si>
    <t>あなたの１か月あたりの介護掛金額
（40歳以上65歳未満の場合）
（令和８年度率　16.18/1,000）</t>
    <rPh sb="6" eb="7">
      <t>ツキ</t>
    </rPh>
    <rPh sb="11" eb="13">
      <t>カイゴ</t>
    </rPh>
    <rPh sb="13" eb="15">
      <t>カケキン</t>
    </rPh>
    <rPh sb="15" eb="16">
      <t>ガク</t>
    </rPh>
    <rPh sb="20" eb="21">
      <t>サイ</t>
    </rPh>
    <rPh sb="21" eb="23">
      <t>イジョウ</t>
    </rPh>
    <rPh sb="25" eb="26">
      <t>サイ</t>
    </rPh>
    <rPh sb="26" eb="28">
      <t>ミマン</t>
    </rPh>
    <rPh sb="29" eb="31">
      <t>バアイ</t>
    </rPh>
    <rPh sb="34" eb="35">
      <t>レイ</t>
    </rPh>
    <rPh sb="35" eb="36">
      <t>ワ</t>
    </rPh>
    <rPh sb="37" eb="39">
      <t>ネンド</t>
    </rPh>
    <rPh sb="38" eb="39">
      <t>ド</t>
    </rPh>
    <rPh sb="39" eb="40">
      <t>リツ</t>
    </rPh>
    <phoneticPr fontId="2"/>
  </si>
  <si>
    <t>あなたの１か月あたりの子育て任意継続掛金額
（令和８年度率　4.80/1,000）</t>
    <rPh sb="6" eb="7">
      <t>ツキ</t>
    </rPh>
    <rPh sb="11" eb="13">
      <t>コソダ</t>
    </rPh>
    <rPh sb="14" eb="16">
      <t>ニンイ</t>
    </rPh>
    <rPh sb="16" eb="18">
      <t>ケイゾク</t>
    </rPh>
    <rPh sb="18" eb="20">
      <t>カケキン</t>
    </rPh>
    <rPh sb="20" eb="21">
      <t>ガク</t>
    </rPh>
    <rPh sb="23" eb="24">
      <t>レイ</t>
    </rPh>
    <rPh sb="24" eb="25">
      <t>ワ</t>
    </rPh>
    <rPh sb="26" eb="28">
      <t>ネンド</t>
    </rPh>
    <rPh sb="27" eb="28">
      <t>ド</t>
    </rPh>
    <rPh sb="28" eb="29">
      <t>リツ</t>
    </rPh>
    <phoneticPr fontId="2"/>
  </si>
  <si>
    <t>（ご注意）令和8年1月15日時点において、介護掛金率及び子育て支援金（前納率有無含む）は未定です。1月末から2月上旬に確定見込みです。</t>
    <rPh sb="2" eb="4">
      <t>チュウイ</t>
    </rPh>
    <rPh sb="5" eb="7">
      <t>レイワ</t>
    </rPh>
    <rPh sb="8" eb="9">
      <t>ネン</t>
    </rPh>
    <rPh sb="10" eb="11">
      <t>ゲツ</t>
    </rPh>
    <rPh sb="13" eb="14">
      <t>ヒ</t>
    </rPh>
    <rPh sb="14" eb="16">
      <t>ジテン</t>
    </rPh>
    <rPh sb="21" eb="23">
      <t>カイゴ</t>
    </rPh>
    <rPh sb="23" eb="25">
      <t>カケキン</t>
    </rPh>
    <rPh sb="25" eb="26">
      <t>リツ</t>
    </rPh>
    <rPh sb="26" eb="27">
      <t>オヨ</t>
    </rPh>
    <rPh sb="28" eb="30">
      <t>コソダ</t>
    </rPh>
    <rPh sb="31" eb="34">
      <t>シエンキン</t>
    </rPh>
    <rPh sb="35" eb="38">
      <t>ゼンノウリツ</t>
    </rPh>
    <rPh sb="38" eb="40">
      <t>ウム</t>
    </rPh>
    <rPh sb="40" eb="41">
      <t>フク</t>
    </rPh>
    <rPh sb="44" eb="46">
      <t>ミテイ</t>
    </rPh>
    <rPh sb="50" eb="51">
      <t>ゲツ</t>
    </rPh>
    <rPh sb="51" eb="52">
      <t>マツ</t>
    </rPh>
    <rPh sb="55" eb="56">
      <t>ガツ</t>
    </rPh>
    <rPh sb="56" eb="58">
      <t>ジョウジュン</t>
    </rPh>
    <rPh sb="59" eb="61">
      <t>カクテイ</t>
    </rPh>
    <rPh sb="61" eb="63">
      <t>ミコ</t>
    </rPh>
    <phoneticPr fontId="2"/>
  </si>
  <si>
    <t>退職日までに一括で納入する
（原則、前納割引が適用されますが、現時点では子育て掛金の前納率の適用は未定です。）</t>
    <rPh sb="0" eb="2">
      <t>タイショク</t>
    </rPh>
    <rPh sb="2" eb="3">
      <t>ビ</t>
    </rPh>
    <rPh sb="6" eb="8">
      <t>イッカツ</t>
    </rPh>
    <rPh sb="9" eb="11">
      <t>ノウニュウ</t>
    </rPh>
    <rPh sb="15" eb="17">
      <t>ゲンソク</t>
    </rPh>
    <rPh sb="31" eb="34">
      <t>ゲンジテン</t>
    </rPh>
    <rPh sb="36" eb="38">
      <t>コソダ</t>
    </rPh>
    <rPh sb="39" eb="41">
      <t>カケキン</t>
    </rPh>
    <rPh sb="42" eb="44">
      <t>ゼンノウ</t>
    </rPh>
    <rPh sb="44" eb="45">
      <t>リツ</t>
    </rPh>
    <rPh sb="46" eb="48">
      <t>テキヨウ</t>
    </rPh>
    <rPh sb="49" eb="51">
      <t>ミテイ</t>
    </rPh>
    <phoneticPr fontId="2"/>
  </si>
  <si>
    <t>退職の日から起算して二十日を経過する日までに４月分を納入し、
４月末日までに残りの掛金全額を納入する
（一部、前納割引が適用されますが、現時点では子育て掛金の前納率の適用は未定です。）</t>
    <rPh sb="0" eb="2">
      <t>タイショク</t>
    </rPh>
    <rPh sb="3" eb="4">
      <t>ビ</t>
    </rPh>
    <rPh sb="6" eb="8">
      <t>キサン</t>
    </rPh>
    <rPh sb="10" eb="13">
      <t>ハツカ</t>
    </rPh>
    <rPh sb="12" eb="13">
      <t>ニチ</t>
    </rPh>
    <rPh sb="14" eb="16">
      <t>ケイカ</t>
    </rPh>
    <rPh sb="18" eb="19">
      <t>ヒ</t>
    </rPh>
    <rPh sb="23" eb="24">
      <t>ゲツ</t>
    </rPh>
    <rPh sb="24" eb="25">
      <t>ブン</t>
    </rPh>
    <rPh sb="26" eb="28">
      <t>ノウニュウ</t>
    </rPh>
    <rPh sb="32" eb="33">
      <t>ゲツ</t>
    </rPh>
    <rPh sb="33" eb="35">
      <t>マツジツ</t>
    </rPh>
    <rPh sb="38" eb="39">
      <t>ノコ</t>
    </rPh>
    <rPh sb="41" eb="43">
      <t>カケキン</t>
    </rPh>
    <rPh sb="43" eb="45">
      <t>ゼンガク</t>
    </rPh>
    <rPh sb="46" eb="48">
      <t>ノウニュウ</t>
    </rPh>
    <phoneticPr fontId="2"/>
  </si>
  <si>
    <t>　　  　令和７年１月１日就職（組合員資格取得）、令和８年３月３１日退職　⇒　任意継続組合員になれる</t>
    <rPh sb="5" eb="7">
      <t>レイワ</t>
    </rPh>
    <rPh sb="8" eb="9">
      <t>ネン</t>
    </rPh>
    <rPh sb="10" eb="11">
      <t>ゲツ</t>
    </rPh>
    <rPh sb="12" eb="13">
      <t>ヒ</t>
    </rPh>
    <rPh sb="13" eb="15">
      <t>シュウショク</t>
    </rPh>
    <rPh sb="16" eb="19">
      <t>クミアイイン</t>
    </rPh>
    <rPh sb="19" eb="21">
      <t>シカク</t>
    </rPh>
    <rPh sb="21" eb="23">
      <t>シュトク</t>
    </rPh>
    <rPh sb="25" eb="27">
      <t>レイワ</t>
    </rPh>
    <rPh sb="28" eb="29">
      <t>ネン</t>
    </rPh>
    <rPh sb="30" eb="31">
      <t>ゲツ</t>
    </rPh>
    <rPh sb="33" eb="34">
      <t>ヒ</t>
    </rPh>
    <rPh sb="34" eb="36">
      <t>タイショク</t>
    </rPh>
    <rPh sb="39" eb="41">
      <t>ニンイ</t>
    </rPh>
    <rPh sb="41" eb="43">
      <t>ケイゾク</t>
    </rPh>
    <rPh sb="43" eb="46">
      <t>クミアイイン</t>
    </rPh>
    <phoneticPr fontId="2"/>
  </si>
  <si>
    <t>あなたの１か月あたりの介護掛金額
（40歳以上65歳未満の場合）
（令和８年度率　15.18/1,000）</t>
    <rPh sb="6" eb="7">
      <t>ツキ</t>
    </rPh>
    <rPh sb="11" eb="13">
      <t>カイゴ</t>
    </rPh>
    <rPh sb="13" eb="15">
      <t>カケキン</t>
    </rPh>
    <rPh sb="15" eb="16">
      <t>ガク</t>
    </rPh>
    <rPh sb="20" eb="21">
      <t>サイ</t>
    </rPh>
    <rPh sb="21" eb="23">
      <t>イジョウ</t>
    </rPh>
    <rPh sb="25" eb="26">
      <t>サイ</t>
    </rPh>
    <rPh sb="26" eb="28">
      <t>ミマン</t>
    </rPh>
    <rPh sb="29" eb="31">
      <t>バアイ</t>
    </rPh>
    <rPh sb="34" eb="35">
      <t>レイ</t>
    </rPh>
    <rPh sb="35" eb="36">
      <t>ワ</t>
    </rPh>
    <rPh sb="37" eb="39">
      <t>ネンド</t>
    </rPh>
    <rPh sb="38" eb="39">
      <t>ド</t>
    </rPh>
    <rPh sb="39" eb="40">
      <t>リツ</t>
    </rPh>
    <phoneticPr fontId="2"/>
  </si>
  <si>
    <t>あなたの１か月あたりの子ども・子育て任意継続掛金額
（令和８年度率　2.30/1,000）</t>
    <rPh sb="6" eb="7">
      <t>ツキ</t>
    </rPh>
    <rPh sb="11" eb="12">
      <t>コ</t>
    </rPh>
    <rPh sb="15" eb="17">
      <t>コソダ</t>
    </rPh>
    <rPh sb="18" eb="20">
      <t>ニンイ</t>
    </rPh>
    <rPh sb="20" eb="22">
      <t>ケイゾク</t>
    </rPh>
    <rPh sb="22" eb="24">
      <t>カケキン</t>
    </rPh>
    <rPh sb="24" eb="25">
      <t>ガク</t>
    </rPh>
    <rPh sb="27" eb="28">
      <t>レイ</t>
    </rPh>
    <rPh sb="28" eb="29">
      <t>ワ</t>
    </rPh>
    <rPh sb="30" eb="32">
      <t>ネンド</t>
    </rPh>
    <rPh sb="31" eb="32">
      <t>ド</t>
    </rPh>
    <rPh sb="32" eb="33">
      <t>リツ</t>
    </rPh>
    <phoneticPr fontId="2"/>
  </si>
  <si>
    <t>（ご注意）令和8年1月27日時点において、子ども・子育て支援金掛金の前納率適用有無は未定です。</t>
    <rPh sb="2" eb="4">
      <t>チュウイ</t>
    </rPh>
    <rPh sb="5" eb="7">
      <t>レイワ</t>
    </rPh>
    <rPh sb="8" eb="9">
      <t>ネン</t>
    </rPh>
    <rPh sb="10" eb="11">
      <t>ゲツ</t>
    </rPh>
    <rPh sb="13" eb="14">
      <t>ヒ</t>
    </rPh>
    <rPh sb="14" eb="16">
      <t>ジテン</t>
    </rPh>
    <rPh sb="21" eb="22">
      <t>コ</t>
    </rPh>
    <rPh sb="25" eb="27">
      <t>コソダ</t>
    </rPh>
    <rPh sb="28" eb="31">
      <t>シエンキン</t>
    </rPh>
    <rPh sb="31" eb="33">
      <t>カケキン</t>
    </rPh>
    <rPh sb="34" eb="37">
      <t>ゼンノウリツ</t>
    </rPh>
    <rPh sb="37" eb="39">
      <t>テキヨウ</t>
    </rPh>
    <rPh sb="39" eb="41">
      <t>ウム</t>
    </rPh>
    <rPh sb="42" eb="44">
      <t>ミテイ</t>
    </rPh>
    <phoneticPr fontId="2"/>
  </si>
  <si>
    <t>子ども・子育て掛金額</t>
  </si>
  <si>
    <t>子ども・子育て掛金額</t>
    <rPh sb="0" eb="1">
      <t>コ</t>
    </rPh>
    <rPh sb="4" eb="6">
      <t>コソダ</t>
    </rPh>
    <rPh sb="7" eb="9">
      <t>カケキン</t>
    </rPh>
    <rPh sb="9" eb="10">
      <t>ガク</t>
    </rPh>
    <phoneticPr fontId="2"/>
  </si>
  <si>
    <t>令和８年１月２７日現在</t>
    <rPh sb="0" eb="2">
      <t>レイワ</t>
    </rPh>
    <rPh sb="3" eb="4">
      <t>ネン</t>
    </rPh>
    <rPh sb="5" eb="6">
      <t>ゲツ</t>
    </rPh>
    <rPh sb="8" eb="9">
      <t>ヒ</t>
    </rPh>
    <rPh sb="9" eb="11">
      <t>ゲンザイ</t>
    </rPh>
    <phoneticPr fontId="2"/>
  </si>
  <si>
    <t>R８年度版</t>
    <rPh sb="2" eb="4">
      <t>ネンド</t>
    </rPh>
    <rPh sb="4" eb="5">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</si>
</sst>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quot;¥&quot;#,##0\)"/>
    <numFmt numFmtId="177" formatCode="#,##0_);\(#,##0\)"/>
    <numFmt numFmtId="178" formatCode="0_);\(0\)"/>
    <numFmt numFmtId="179" formatCode="0.0000000_);[Red]\(0.0000000\)"/>
    <numFmt numFmtId="180" formatCode="0.000%"/>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2"/>
      <name val="HG丸ｺﾞｼｯｸM-PRO"/>
      <family val="3"/>
      <charset val="128"/>
    </font>
    <font>
      <b/>
      <sz val="24"/>
      <name val="HG丸ｺﾞｼｯｸM-PRO"/>
      <family val="3"/>
      <charset val="128"/>
    </font>
    <font>
      <b/>
      <sz val="12"/>
      <name val="Meiryo UI"/>
      <family val="3"/>
      <charset val="128"/>
    </font>
    <font>
      <sz val="14"/>
      <color theme="1"/>
      <name val="HG丸ｺﾞｼｯｸM-PRO"/>
      <family val="3"/>
      <charset val="128"/>
    </font>
    <font>
      <b/>
      <sz val="20"/>
      <color theme="1"/>
      <name val="HG丸ｺﾞｼｯｸM-PRO"/>
      <family val="3"/>
      <charset val="128"/>
    </font>
    <font>
      <b/>
      <u/>
      <sz val="16"/>
      <color theme="1"/>
      <name val="HG丸ｺﾞｼｯｸM-PRO"/>
      <family val="3"/>
      <charset val="128"/>
    </font>
    <font>
      <b/>
      <sz val="16"/>
      <color theme="1"/>
      <name val="HG丸ｺﾞｼｯｸM-PRO"/>
      <family val="3"/>
      <charset val="128"/>
    </font>
    <font>
      <sz val="12"/>
      <name val="ＭＳ 明朝"/>
      <family val="1"/>
      <charset val="128"/>
    </font>
    <font>
      <sz val="13"/>
      <color theme="1"/>
      <name val="ＭＳ Ｐゴシック"/>
      <family val="3"/>
      <charset val="128"/>
    </font>
    <font>
      <sz val="12"/>
      <color theme="1"/>
      <name val="HG丸ｺﾞｼｯｸM-PRO"/>
      <family val="3"/>
      <charset val="128"/>
    </font>
    <font>
      <b/>
      <sz val="24"/>
      <color theme="1"/>
      <name val="HG丸ｺﾞｼｯｸM-PRO"/>
      <family val="3"/>
      <charset val="128"/>
    </font>
    <font>
      <b/>
      <sz val="22"/>
      <color theme="1"/>
      <name val="HG丸ｺﾞｼｯｸM-PRO"/>
      <family val="3"/>
      <charset val="128"/>
    </font>
    <font>
      <b/>
      <sz val="14"/>
      <color theme="1"/>
      <name val="HG丸ｺﾞｼｯｸM-PRO"/>
      <family val="3"/>
      <charset val="128"/>
    </font>
    <font>
      <sz val="13"/>
      <color theme="1"/>
      <name val="HG丸ｺﾞｼｯｸM-PRO"/>
      <family val="3"/>
      <charset val="128"/>
    </font>
    <font>
      <sz val="20"/>
      <color theme="1"/>
      <name val="HG丸ｺﾞｼｯｸM-PRO"/>
      <family val="3"/>
      <charset val="128"/>
    </font>
    <font>
      <sz val="16"/>
      <color theme="1"/>
      <name val="HG丸ｺﾞｼｯｸM-PRO"/>
      <family val="3"/>
      <charset val="128"/>
    </font>
    <font>
      <b/>
      <sz val="17"/>
      <color theme="1"/>
      <name val="ＭＳ Ｐゴシック"/>
      <family val="3"/>
      <charset val="128"/>
    </font>
    <font>
      <sz val="13"/>
      <color theme="1"/>
      <name val="ＭＳ Ｐゴシック"/>
      <family val="3"/>
      <charset val="128"/>
      <scheme val="minor"/>
    </font>
    <font>
      <sz val="12"/>
      <color theme="1"/>
      <name val="Meiryo UI"/>
      <family val="3"/>
      <charset val="128"/>
    </font>
    <font>
      <b/>
      <sz val="12"/>
      <color theme="1"/>
      <name val="Meiryo UI"/>
      <family val="3"/>
      <charset val="128"/>
    </font>
    <font>
      <sz val="9"/>
      <color theme="1"/>
      <name val="Meiryo UI"/>
      <family val="3"/>
      <charset val="128"/>
    </font>
    <font>
      <sz val="12"/>
      <color theme="1"/>
      <name val="ＭＳ 明朝"/>
      <family val="1"/>
      <charset val="128"/>
    </font>
    <font>
      <sz val="18"/>
      <color theme="1"/>
      <name val="HG丸ｺﾞｼｯｸM-PRO"/>
      <family val="3"/>
      <charset val="128"/>
    </font>
    <font>
      <sz val="12"/>
      <name val="Segoe UI Symbol"/>
      <family val="3"/>
      <charset val="1"/>
    </font>
    <font>
      <sz val="14"/>
      <name val="HG丸ｺﾞｼｯｸM-PRO"/>
      <family val="3"/>
      <charset val="128"/>
    </font>
    <font>
      <b/>
      <sz val="14"/>
      <color rgb="FFFF0000"/>
      <name val="HG丸ｺﾞｼｯｸM-PRO"/>
      <family val="3"/>
      <charset val="128"/>
    </font>
    <font>
      <b/>
      <sz val="14"/>
      <name val="HG丸ｺﾞｼｯｸM-PRO"/>
      <family val="3"/>
      <charset val="128"/>
    </font>
    <font>
      <b/>
      <sz val="12"/>
      <color theme="1"/>
      <name val="HG丸ｺﾞｼｯｸM-PRO"/>
      <family val="3"/>
      <charset val="128"/>
    </font>
    <font>
      <sz val="12"/>
      <color rgb="FFFF0000"/>
      <name val="Meiryo UI"/>
      <family val="3"/>
      <charset val="128"/>
    </font>
    <font>
      <sz val="13"/>
      <color theme="1"/>
      <name val="ＭＳ Ｐ明朝"/>
      <family val="1"/>
      <charset val="128"/>
    </font>
    <font>
      <sz val="14"/>
      <color theme="1"/>
      <name val="ＭＳ Ｐゴシック"/>
      <family val="3"/>
      <charset val="128"/>
    </font>
    <font>
      <sz val="14"/>
      <name val="ＭＳ Ｐゴシック"/>
      <family val="3"/>
      <charset val="128"/>
    </font>
    <font>
      <sz val="12"/>
      <color rgb="FF002060"/>
      <name val="Meiryo UI"/>
      <family val="3"/>
      <charset val="128"/>
    </font>
    <font>
      <b/>
      <sz val="12"/>
      <color rgb="FFFF0000"/>
      <name val="Meiryo UI"/>
      <family val="3"/>
      <charset val="128"/>
    </font>
    <font>
      <sz val="11"/>
      <color theme="1"/>
      <name val="ＭＳ Ｐゴシック"/>
      <family val="3"/>
      <charset val="128"/>
    </font>
    <font>
      <sz val="11"/>
      <color theme="1"/>
      <name val="HG丸ｺﾞｼｯｸM-PRO"/>
      <family val="3"/>
      <charset val="128"/>
    </font>
  </fonts>
  <fills count="9">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92D050"/>
        <bgColor indexed="64"/>
      </patternFill>
    </fill>
  </fills>
  <borders count="4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top style="thin">
        <color indexed="64"/>
      </top>
      <bottom/>
      <diagonal/>
    </border>
    <border>
      <left/>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73">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3" fillId="0" borderId="0" xfId="0" applyNumberFormat="1" applyFont="1" applyAlignment="1">
      <alignment horizontal="center" vertical="center"/>
    </xf>
    <xf numFmtId="176" fontId="3" fillId="0" borderId="0" xfId="0" applyNumberFormat="1" applyFont="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176" fontId="3" fillId="0" borderId="0" xfId="0" applyNumberFormat="1" applyFont="1">
      <alignment vertical="center"/>
    </xf>
    <xf numFmtId="178" fontId="4" fillId="0" borderId="0" xfId="0" applyNumberFormat="1" applyFont="1" applyAlignment="1">
      <alignment horizontal="center" vertical="center"/>
    </xf>
    <xf numFmtId="176" fontId="3" fillId="0" borderId="0" xfId="0" quotePrefix="1" applyNumberFormat="1" applyFont="1" applyBorder="1" applyAlignment="1">
      <alignment horizontal="center" vertical="center"/>
    </xf>
    <xf numFmtId="176" fontId="3" fillId="0" borderId="0" xfId="0" applyNumberFormat="1" applyFont="1" applyBorder="1">
      <alignment vertical="center"/>
    </xf>
    <xf numFmtId="176" fontId="3" fillId="0" borderId="0" xfId="0" applyNumberFormat="1" applyFont="1" applyBorder="1" applyAlignment="1">
      <alignment vertical="center"/>
    </xf>
    <xf numFmtId="178" fontId="4" fillId="0" borderId="0" xfId="0" applyNumberFormat="1" applyFont="1" applyBorder="1" applyAlignment="1">
      <alignment horizontal="center" vertical="center"/>
    </xf>
    <xf numFmtId="0" fontId="3" fillId="0" borderId="0" xfId="0" applyFont="1" applyBorder="1" applyAlignment="1">
      <alignment vertical="center"/>
    </xf>
    <xf numFmtId="0" fontId="5" fillId="0" borderId="0" xfId="0" applyFont="1">
      <alignment vertical="center"/>
    </xf>
    <xf numFmtId="0" fontId="10" fillId="0" borderId="0" xfId="0" applyFont="1">
      <alignment vertical="center"/>
    </xf>
    <xf numFmtId="0" fontId="9" fillId="2" borderId="6" xfId="0" applyNumberFormat="1" applyFont="1" applyFill="1" applyBorder="1" applyAlignment="1" applyProtection="1">
      <alignment horizontal="center" vertical="center"/>
      <protection locked="0"/>
    </xf>
    <xf numFmtId="177" fontId="9" fillId="2" borderId="7" xfId="0" applyNumberFormat="1" applyFont="1" applyFill="1" applyBorder="1" applyAlignment="1" applyProtection="1">
      <alignment horizontal="center" vertical="center"/>
      <protection locked="0"/>
    </xf>
    <xf numFmtId="0" fontId="21" fillId="0" borderId="0" xfId="0" applyFont="1">
      <alignment vertical="center"/>
    </xf>
    <xf numFmtId="0" fontId="22" fillId="0" borderId="0" xfId="0" applyFont="1">
      <alignment vertical="center"/>
    </xf>
    <xf numFmtId="0" fontId="21" fillId="0" borderId="0" xfId="0" applyFont="1" applyAlignment="1">
      <alignment horizontal="center" vertical="center"/>
    </xf>
    <xf numFmtId="0" fontId="23" fillId="0" borderId="0" xfId="0" applyFont="1" applyAlignment="1">
      <alignment horizontal="center" vertical="center"/>
    </xf>
    <xf numFmtId="0" fontId="21" fillId="0" borderId="0" xfId="0" applyFont="1" applyAlignment="1">
      <alignment horizontal="right" vertical="center"/>
    </xf>
    <xf numFmtId="0" fontId="24" fillId="0" borderId="0" xfId="0" applyFont="1">
      <alignment vertical="center"/>
    </xf>
    <xf numFmtId="0" fontId="12" fillId="0" borderId="0" xfId="0" applyFont="1" applyAlignment="1" applyProtection="1">
      <alignment horizontal="center" vertical="center"/>
    </xf>
    <xf numFmtId="176" fontId="12" fillId="0" borderId="0" xfId="0" applyNumberFormat="1" applyFont="1" applyProtection="1">
      <alignment vertical="center"/>
    </xf>
    <xf numFmtId="178" fontId="13" fillId="0" borderId="0" xfId="0" applyNumberFormat="1" applyFont="1" applyAlignment="1" applyProtection="1">
      <alignment horizontal="center" vertical="center"/>
    </xf>
    <xf numFmtId="0" fontId="7" fillId="0" borderId="0" xfId="0" applyFont="1" applyFill="1" applyBorder="1" applyAlignment="1" applyProtection="1">
      <alignment horizontal="centerContinuous" vertical="center"/>
    </xf>
    <xf numFmtId="0" fontId="12" fillId="0" borderId="0" xfId="0" applyFont="1" applyAlignment="1" applyProtection="1">
      <alignment horizontal="centerContinuous" vertical="center"/>
    </xf>
    <xf numFmtId="0" fontId="14" fillId="0" borderId="0" xfId="0" applyFont="1" applyFill="1" applyBorder="1" applyAlignment="1" applyProtection="1">
      <alignment horizontal="centerContinuous" vertical="center"/>
    </xf>
    <xf numFmtId="0" fontId="12" fillId="0" borderId="0" xfId="0" applyFont="1" applyFill="1" applyBorder="1" applyAlignment="1" applyProtection="1">
      <alignment horizontal="centerContinuous"/>
    </xf>
    <xf numFmtId="0" fontId="14" fillId="0" borderId="0" xfId="0" applyFont="1" applyFill="1" applyBorder="1" applyAlignment="1" applyProtection="1">
      <alignment vertical="center"/>
    </xf>
    <xf numFmtId="0" fontId="6" fillId="0" borderId="0" xfId="0" applyFont="1" applyFill="1" applyBorder="1" applyAlignment="1" applyProtection="1">
      <alignment horizontal="right" vertical="center"/>
    </xf>
    <xf numFmtId="0" fontId="15" fillId="0" borderId="0" xfId="0" applyFont="1" applyAlignment="1" applyProtection="1">
      <alignment horizontal="left" vertical="center"/>
    </xf>
    <xf numFmtId="0" fontId="16" fillId="0" borderId="0" xfId="0" applyFont="1" applyAlignment="1" applyProtection="1">
      <alignment horizontal="left" vertical="center"/>
    </xf>
    <xf numFmtId="0" fontId="17" fillId="0" borderId="5"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9" fillId="0" borderId="0" xfId="0" applyFont="1" applyFill="1" applyBorder="1" applyAlignment="1" applyProtection="1">
      <alignment horizontal="center"/>
    </xf>
    <xf numFmtId="0" fontId="6" fillId="0" borderId="1" xfId="0" applyFont="1" applyFill="1" applyBorder="1" applyAlignment="1" applyProtection="1">
      <alignment horizontal="center" vertical="center"/>
    </xf>
    <xf numFmtId="0" fontId="16" fillId="0" borderId="0" xfId="0" applyFont="1" applyFill="1" applyAlignment="1" applyProtection="1">
      <alignment vertical="center"/>
    </xf>
    <xf numFmtId="176" fontId="12" fillId="0" borderId="0" xfId="0" applyNumberFormat="1" applyFont="1" applyFill="1" applyProtection="1">
      <alignment vertical="center"/>
    </xf>
    <xf numFmtId="178" fontId="13" fillId="0" borderId="0" xfId="0" applyNumberFormat="1" applyFont="1" applyFill="1" applyAlignment="1" applyProtection="1">
      <alignment horizontal="center" vertical="center"/>
    </xf>
    <xf numFmtId="0" fontId="12" fillId="0" borderId="0" xfId="0" applyFont="1" applyFill="1" applyAlignment="1" applyProtection="1">
      <alignment horizontal="center" vertical="center"/>
    </xf>
    <xf numFmtId="38" fontId="18" fillId="0" borderId="2" xfId="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7" fillId="0" borderId="0" xfId="0" applyFont="1" applyFill="1" applyAlignment="1" applyProtection="1">
      <alignment horizontal="center" vertical="center"/>
    </xf>
    <xf numFmtId="177" fontId="8" fillId="0" borderId="3" xfId="0" applyNumberFormat="1"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177" fontId="8" fillId="0" borderId="4" xfId="0" applyNumberFormat="1"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176" fontId="12" fillId="0" borderId="0" xfId="0" applyNumberFormat="1" applyFont="1" applyBorder="1" applyProtection="1">
      <alignment vertical="center"/>
    </xf>
    <xf numFmtId="176" fontId="12" fillId="0" borderId="0" xfId="0" applyNumberFormat="1" applyFont="1" applyBorder="1" applyAlignment="1" applyProtection="1">
      <alignment vertical="center"/>
    </xf>
    <xf numFmtId="178" fontId="13" fillId="0" borderId="0" xfId="0" applyNumberFormat="1" applyFont="1" applyBorder="1" applyAlignment="1" applyProtection="1">
      <alignment horizontal="center" vertical="center"/>
    </xf>
    <xf numFmtId="0" fontId="12" fillId="0" borderId="0" xfId="0" applyFont="1" applyBorder="1" applyAlignment="1" applyProtection="1">
      <alignment vertical="center"/>
    </xf>
    <xf numFmtId="176" fontId="16" fillId="0" borderId="0" xfId="0" applyNumberFormat="1" applyFont="1" applyBorder="1" applyProtection="1">
      <alignment vertical="center"/>
    </xf>
    <xf numFmtId="0" fontId="11" fillId="0" borderId="21" xfId="0" applyFont="1" applyFill="1" applyBorder="1" applyAlignment="1" applyProtection="1">
      <alignment horizontal="center" vertical="center"/>
    </xf>
    <xf numFmtId="176" fontId="19" fillId="0" borderId="17" xfId="0" applyNumberFormat="1" applyFont="1" applyFill="1" applyBorder="1" applyAlignment="1" applyProtection="1">
      <alignment horizontal="right" vertical="center"/>
    </xf>
    <xf numFmtId="0" fontId="11" fillId="0" borderId="22" xfId="0" applyFont="1" applyFill="1" applyBorder="1" applyAlignment="1" applyProtection="1">
      <alignment horizontal="center" vertical="center"/>
    </xf>
    <xf numFmtId="176" fontId="19" fillId="0" borderId="18" xfId="0" applyNumberFormat="1" applyFont="1" applyFill="1" applyBorder="1" applyAlignment="1" applyProtection="1">
      <alignment horizontal="right" vertical="center"/>
    </xf>
    <xf numFmtId="0" fontId="11" fillId="0" borderId="21"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176" fontId="20" fillId="0" borderId="0" xfId="0" applyNumberFormat="1" applyFont="1" applyBorder="1" applyProtection="1">
      <alignment vertical="center"/>
    </xf>
    <xf numFmtId="176" fontId="12" fillId="0" borderId="0" xfId="0" applyNumberFormat="1" applyFont="1" applyAlignment="1" applyProtection="1">
      <alignment horizontal="centerContinuous" vertical="center"/>
    </xf>
    <xf numFmtId="180" fontId="21" fillId="3" borderId="0" xfId="2" applyNumberFormat="1" applyFont="1" applyFill="1" applyAlignment="1" applyProtection="1">
      <alignment horizontal="right" vertical="center"/>
      <protection locked="0"/>
    </xf>
    <xf numFmtId="0" fontId="21" fillId="0" borderId="0" xfId="0" applyFont="1" applyProtection="1">
      <alignment vertical="center"/>
      <protection locked="0"/>
    </xf>
    <xf numFmtId="180" fontId="21" fillId="0" borderId="0" xfId="2" applyNumberFormat="1" applyFont="1" applyFill="1" applyAlignment="1" applyProtection="1">
      <alignment horizontal="right" vertical="center"/>
      <protection locked="0"/>
    </xf>
    <xf numFmtId="49" fontId="21" fillId="0" borderId="0" xfId="0" applyNumberFormat="1" applyFont="1">
      <alignment vertical="center"/>
    </xf>
    <xf numFmtId="180" fontId="21" fillId="4" borderId="0" xfId="2" applyNumberFormat="1" applyFont="1" applyFill="1" applyAlignment="1" applyProtection="1">
      <alignment horizontal="right" vertical="center"/>
      <protection locked="0"/>
    </xf>
    <xf numFmtId="0" fontId="25" fillId="0" borderId="0" xfId="0" applyFont="1" applyAlignment="1" applyProtection="1">
      <alignment horizontal="right" vertical="center"/>
    </xf>
    <xf numFmtId="0" fontId="26" fillId="0" borderId="0" xfId="0" applyFont="1" applyAlignment="1">
      <alignment horizontal="center" vertical="center"/>
    </xf>
    <xf numFmtId="0" fontId="25" fillId="5" borderId="0" xfId="0" applyFont="1" applyFill="1" applyAlignment="1" applyProtection="1">
      <alignment horizontal="right" vertical="center"/>
    </xf>
    <xf numFmtId="0" fontId="27" fillId="0" borderId="0" xfId="0" applyFont="1">
      <alignment vertical="center"/>
    </xf>
    <xf numFmtId="176" fontId="27" fillId="0" borderId="0" xfId="0" applyNumberFormat="1" applyFont="1" applyAlignment="1">
      <alignment horizontal="center" vertical="center"/>
    </xf>
    <xf numFmtId="0" fontId="27" fillId="0" borderId="0" xfId="0" applyFont="1" applyAlignment="1">
      <alignment horizontal="center" vertical="center"/>
    </xf>
    <xf numFmtId="176" fontId="27" fillId="0" borderId="0" xfId="0" quotePrefix="1" applyNumberFormat="1" applyFont="1" applyBorder="1" applyAlignment="1">
      <alignment horizontal="center" vertical="center"/>
    </xf>
    <xf numFmtId="0" fontId="27" fillId="0" borderId="0" xfId="0" applyFont="1" applyBorder="1" applyAlignment="1">
      <alignment horizontal="center" vertical="center"/>
    </xf>
    <xf numFmtId="176" fontId="27" fillId="0" borderId="0" xfId="0" applyNumberFormat="1" applyFont="1" applyBorder="1" applyAlignment="1">
      <alignment horizontal="center" vertical="center"/>
    </xf>
    <xf numFmtId="0" fontId="28" fillId="0" borderId="0" xfId="0" applyFont="1">
      <alignment vertical="center"/>
    </xf>
    <xf numFmtId="0" fontId="29" fillId="0" borderId="0" xfId="0" applyFont="1">
      <alignment vertical="center"/>
    </xf>
    <xf numFmtId="0" fontId="29" fillId="0" borderId="0" xfId="0" applyFont="1" applyBorder="1">
      <alignment vertical="center"/>
    </xf>
    <xf numFmtId="0" fontId="28" fillId="0" borderId="0" xfId="0" applyFont="1" applyBorder="1">
      <alignment vertical="center"/>
    </xf>
    <xf numFmtId="0" fontId="21" fillId="6" borderId="0" xfId="0" applyFont="1" applyFill="1">
      <alignment vertical="center"/>
    </xf>
    <xf numFmtId="180" fontId="21" fillId="6" borderId="0" xfId="2" applyNumberFormat="1" applyFont="1" applyFill="1" applyAlignment="1" applyProtection="1">
      <alignment horizontal="right" vertical="center"/>
      <protection locked="0"/>
    </xf>
    <xf numFmtId="0" fontId="23" fillId="6" borderId="0" xfId="0" applyFont="1" applyFill="1" applyAlignment="1">
      <alignment horizontal="center" vertical="center"/>
    </xf>
    <xf numFmtId="0" fontId="22" fillId="6" borderId="0" xfId="0" applyFont="1" applyFill="1">
      <alignment vertical="center"/>
    </xf>
    <xf numFmtId="0" fontId="21" fillId="7" borderId="0" xfId="0" applyFont="1" applyFill="1">
      <alignment vertical="center"/>
    </xf>
    <xf numFmtId="180" fontId="21" fillId="7" borderId="0" xfId="2" applyNumberFormat="1" applyFont="1" applyFill="1" applyAlignment="1" applyProtection="1">
      <alignment horizontal="right" vertical="center"/>
      <protection locked="0"/>
    </xf>
    <xf numFmtId="0" fontId="23" fillId="7" borderId="0" xfId="0" applyFont="1" applyFill="1" applyAlignment="1">
      <alignment horizontal="center" vertical="center"/>
    </xf>
    <xf numFmtId="0" fontId="22" fillId="7" borderId="0" xfId="0" applyFont="1" applyFill="1">
      <alignment vertical="center"/>
    </xf>
    <xf numFmtId="0" fontId="6" fillId="0" borderId="2"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177" fontId="8" fillId="0" borderId="38" xfId="0" applyNumberFormat="1" applyFont="1" applyFill="1" applyBorder="1" applyAlignment="1" applyProtection="1">
      <alignment horizontal="center" vertical="center"/>
    </xf>
    <xf numFmtId="177" fontId="8" fillId="0" borderId="39" xfId="0" applyNumberFormat="1" applyFont="1" applyFill="1" applyBorder="1" applyAlignment="1" applyProtection="1">
      <alignment horizontal="center" vertical="center"/>
    </xf>
    <xf numFmtId="177" fontId="8" fillId="0" borderId="40" xfId="0" applyNumberFormat="1" applyFont="1" applyFill="1" applyBorder="1" applyAlignment="1" applyProtection="1">
      <alignment horizontal="center" vertical="center"/>
    </xf>
    <xf numFmtId="0" fontId="11" fillId="0" borderId="45" xfId="0" applyFont="1" applyFill="1" applyBorder="1" applyAlignment="1" applyProtection="1">
      <alignment horizontal="center" vertical="center"/>
    </xf>
    <xf numFmtId="176" fontId="19" fillId="0" borderId="46" xfId="0" applyNumberFormat="1" applyFont="1" applyFill="1" applyBorder="1" applyAlignment="1" applyProtection="1">
      <alignment horizontal="right" vertical="center"/>
    </xf>
    <xf numFmtId="0" fontId="11" fillId="0" borderId="45" xfId="0" applyFont="1" applyFill="1" applyBorder="1" applyAlignment="1" applyProtection="1">
      <alignment horizontal="center" vertical="center" wrapText="1"/>
    </xf>
    <xf numFmtId="176" fontId="19" fillId="0" borderId="47" xfId="0" applyNumberFormat="1" applyFont="1" applyFill="1" applyBorder="1" applyAlignment="1" applyProtection="1">
      <alignment horizontal="right" vertical="center"/>
    </xf>
    <xf numFmtId="180" fontId="31" fillId="8" borderId="0" xfId="2" applyNumberFormat="1" applyFont="1" applyFill="1" applyAlignment="1" applyProtection="1">
      <alignment horizontal="right" vertical="center"/>
      <protection locked="0"/>
    </xf>
    <xf numFmtId="180" fontId="31" fillId="8" borderId="0" xfId="2" applyNumberFormat="1" applyFont="1" applyFill="1" applyProtection="1">
      <alignment vertical="center"/>
      <protection locked="0"/>
    </xf>
    <xf numFmtId="0" fontId="32" fillId="0" borderId="0" xfId="0" applyFont="1" applyAlignment="1" applyProtection="1">
      <alignment horizontal="left" vertical="center"/>
    </xf>
    <xf numFmtId="176" fontId="16" fillId="0" borderId="0" xfId="0" applyNumberFormat="1" applyFont="1" applyBorder="1" applyAlignment="1" applyProtection="1"/>
    <xf numFmtId="179" fontId="35" fillId="4" borderId="0" xfId="0" applyNumberFormat="1" applyFont="1" applyFill="1" applyProtection="1">
      <alignment vertical="center"/>
      <protection locked="0"/>
    </xf>
    <xf numFmtId="179" fontId="35" fillId="4" borderId="0" xfId="0" applyNumberFormat="1" applyFont="1" applyFill="1" applyAlignment="1" applyProtection="1">
      <alignment horizontal="right" vertical="center"/>
      <protection locked="0"/>
    </xf>
    <xf numFmtId="0" fontId="6" fillId="0" borderId="2" xfId="0" applyFont="1" applyFill="1" applyBorder="1" applyAlignment="1" applyProtection="1">
      <alignment horizontal="center" vertical="center"/>
    </xf>
    <xf numFmtId="0" fontId="36" fillId="0" borderId="0" xfId="0" applyFont="1">
      <alignment vertical="center"/>
    </xf>
    <xf numFmtId="56" fontId="22" fillId="0" borderId="0" xfId="0" applyNumberFormat="1" applyFont="1">
      <alignment vertical="center"/>
    </xf>
    <xf numFmtId="0" fontId="12" fillId="0" borderId="0" xfId="0" applyFont="1" applyAlignment="1" applyProtection="1">
      <alignment horizontal="left" vertical="center"/>
    </xf>
    <xf numFmtId="0" fontId="3" fillId="0" borderId="0" xfId="0" applyFont="1" applyAlignment="1">
      <alignment horizontal="right" vertical="center"/>
    </xf>
    <xf numFmtId="0" fontId="38" fillId="0" borderId="0" xfId="0" applyFont="1" applyAlignment="1" applyProtection="1">
      <alignment horizontal="left" vertical="center"/>
    </xf>
    <xf numFmtId="0" fontId="28" fillId="0" borderId="0" xfId="0" applyFont="1" applyAlignment="1">
      <alignment horizontal="left" vertical="center" wrapText="1"/>
    </xf>
    <xf numFmtId="0" fontId="28" fillId="0" borderId="0" xfId="0" applyFont="1" applyAlignment="1">
      <alignment horizontal="left" vertical="center"/>
    </xf>
    <xf numFmtId="0" fontId="11" fillId="0" borderId="26" xfId="0" applyFont="1" applyFill="1" applyBorder="1" applyAlignment="1" applyProtection="1">
      <alignment horizontal="center" vertical="center"/>
    </xf>
    <xf numFmtId="0" fontId="11" fillId="0" borderId="27" xfId="0" applyFont="1" applyFill="1" applyBorder="1" applyAlignment="1" applyProtection="1">
      <alignment horizontal="center" vertical="center"/>
    </xf>
    <xf numFmtId="176" fontId="6" fillId="0" borderId="11" xfId="0" applyNumberFormat="1" applyFont="1" applyFill="1" applyBorder="1" applyAlignment="1" applyProtection="1">
      <alignment horizontal="center" vertical="center" shrinkToFit="1"/>
    </xf>
    <xf numFmtId="176" fontId="6" fillId="0" borderId="12" xfId="0" applyNumberFormat="1" applyFont="1" applyFill="1" applyBorder="1" applyAlignment="1" applyProtection="1">
      <alignment horizontal="center" vertical="center" shrinkToFit="1"/>
    </xf>
    <xf numFmtId="176" fontId="6" fillId="0" borderId="13" xfId="0" applyNumberFormat="1" applyFont="1" applyFill="1" applyBorder="1" applyAlignment="1" applyProtection="1">
      <alignment horizontal="center" vertical="center" shrinkToFit="1"/>
    </xf>
    <xf numFmtId="176" fontId="12" fillId="0" borderId="11" xfId="0" applyNumberFormat="1" applyFont="1" applyFill="1" applyBorder="1" applyAlignment="1" applyProtection="1">
      <alignment horizontal="center" vertical="center" wrapText="1" shrinkToFit="1"/>
    </xf>
    <xf numFmtId="176" fontId="12" fillId="0" borderId="12" xfId="0" applyNumberFormat="1" applyFont="1" applyFill="1" applyBorder="1" applyAlignment="1" applyProtection="1">
      <alignment horizontal="center" vertical="center" shrinkToFit="1"/>
    </xf>
    <xf numFmtId="176" fontId="12" fillId="0" borderId="13" xfId="0" applyNumberFormat="1" applyFont="1" applyFill="1" applyBorder="1" applyAlignment="1" applyProtection="1">
      <alignment horizontal="center" vertical="center" shrinkToFit="1"/>
    </xf>
    <xf numFmtId="0" fontId="9" fillId="0" borderId="0" xfId="0" applyFont="1" applyFill="1" applyAlignment="1" applyProtection="1">
      <alignment horizontal="center" vertical="center"/>
    </xf>
    <xf numFmtId="0" fontId="6" fillId="0" borderId="2" xfId="0" applyFont="1" applyFill="1" applyBorder="1" applyAlignment="1" applyProtection="1">
      <alignment horizontal="center" vertical="center"/>
    </xf>
    <xf numFmtId="0" fontId="6" fillId="6" borderId="2" xfId="0" applyFont="1" applyFill="1" applyBorder="1" applyAlignment="1" applyProtection="1">
      <alignment horizontal="center" vertical="center" wrapText="1"/>
    </xf>
    <xf numFmtId="0" fontId="6" fillId="6" borderId="2" xfId="0" applyFont="1" applyFill="1" applyBorder="1" applyAlignment="1" applyProtection="1">
      <alignment horizontal="center" vertical="center"/>
    </xf>
    <xf numFmtId="0" fontId="6" fillId="0" borderId="1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6" fillId="6" borderId="8" xfId="0" applyNumberFormat="1" applyFont="1" applyFill="1" applyBorder="1" applyAlignment="1" applyProtection="1">
      <alignment horizontal="center" vertical="center" wrapText="1" shrinkToFit="1"/>
    </xf>
    <xf numFmtId="176" fontId="6" fillId="6" borderId="9" xfId="0" applyNumberFormat="1" applyFont="1" applyFill="1" applyBorder="1" applyAlignment="1" applyProtection="1">
      <alignment horizontal="center" vertical="center" shrinkToFit="1"/>
    </xf>
    <xf numFmtId="176" fontId="6" fillId="6" borderId="35" xfId="0" applyNumberFormat="1" applyFont="1" applyFill="1" applyBorder="1" applyAlignment="1" applyProtection="1">
      <alignment horizontal="center" vertical="center" wrapText="1" shrinkToFit="1"/>
    </xf>
    <xf numFmtId="176" fontId="6" fillId="6" borderId="36" xfId="0" applyNumberFormat="1" applyFont="1" applyFill="1" applyBorder="1" applyAlignment="1" applyProtection="1">
      <alignment horizontal="center" vertical="center" shrinkToFit="1"/>
    </xf>
    <xf numFmtId="176" fontId="6" fillId="6" borderId="14" xfId="0" applyNumberFormat="1" applyFont="1" applyFill="1" applyBorder="1" applyAlignment="1" applyProtection="1">
      <alignment horizontal="center" vertical="center" wrapText="1" shrinkToFit="1"/>
    </xf>
    <xf numFmtId="0" fontId="37" fillId="6" borderId="15" xfId="0" applyFont="1" applyFill="1" applyBorder="1" applyAlignment="1">
      <alignment horizontal="center" vertical="center" shrinkToFit="1"/>
    </xf>
    <xf numFmtId="0" fontId="37" fillId="6" borderId="16" xfId="0" applyFont="1" applyFill="1" applyBorder="1" applyAlignment="1">
      <alignment horizontal="center" vertical="center" shrinkToFit="1"/>
    </xf>
    <xf numFmtId="0" fontId="11" fillId="0" borderId="25" xfId="0"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11" fillId="0" borderId="19" xfId="0" applyFont="1" applyFill="1" applyBorder="1" applyAlignment="1" applyProtection="1">
      <alignment horizontal="center" vertical="center"/>
    </xf>
    <xf numFmtId="0" fontId="11" fillId="0" borderId="28"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29"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33" fillId="0" borderId="33" xfId="0" applyFont="1" applyFill="1" applyBorder="1" applyAlignment="1" applyProtection="1">
      <alignment horizontal="center" vertical="center" shrinkToFit="1"/>
    </xf>
    <xf numFmtId="0" fontId="33" fillId="0" borderId="41" xfId="0" applyFont="1" applyFill="1" applyBorder="1" applyAlignment="1" applyProtection="1">
      <alignment horizontal="center" vertical="center" shrinkToFit="1"/>
    </xf>
    <xf numFmtId="0" fontId="34" fillId="0" borderId="34" xfId="0" applyFont="1" applyBorder="1" applyAlignment="1">
      <alignment horizontal="center" vertical="center" shrinkToFit="1"/>
    </xf>
    <xf numFmtId="0" fontId="11" fillId="0" borderId="42" xfId="0" applyFont="1" applyFill="1" applyBorder="1" applyAlignment="1" applyProtection="1">
      <alignment horizontal="center" vertical="center" wrapText="1"/>
    </xf>
    <xf numFmtId="0" fontId="11" fillId="0" borderId="43" xfId="0" applyFont="1" applyFill="1" applyBorder="1" applyAlignment="1" applyProtection="1">
      <alignment horizontal="center" vertical="center" wrapText="1"/>
    </xf>
    <xf numFmtId="0" fontId="0" fillId="0" borderId="44" xfId="0" applyBorder="1" applyAlignment="1">
      <alignment horizontal="center" vertical="center" wrapText="1"/>
    </xf>
    <xf numFmtId="0" fontId="33" fillId="0" borderId="33" xfId="0" applyFont="1" applyFill="1" applyBorder="1" applyAlignment="1" applyProtection="1">
      <alignment horizontal="center" vertical="center" wrapText="1" shrinkToFit="1"/>
    </xf>
    <xf numFmtId="0" fontId="33" fillId="0" borderId="41" xfId="0" applyFont="1" applyFill="1" applyBorder="1" applyAlignment="1" applyProtection="1">
      <alignment horizontal="center" vertical="center" wrapText="1" shrinkToFit="1"/>
    </xf>
    <xf numFmtId="176" fontId="6" fillId="5" borderId="14" xfId="0" applyNumberFormat="1" applyFont="1" applyFill="1" applyBorder="1" applyAlignment="1" applyProtection="1">
      <alignment horizontal="center" vertical="center" wrapText="1" shrinkToFit="1"/>
    </xf>
    <xf numFmtId="176" fontId="6" fillId="5" borderId="15" xfId="0" applyNumberFormat="1" applyFont="1" applyFill="1" applyBorder="1" applyAlignment="1" applyProtection="1">
      <alignment horizontal="center" vertical="center" shrinkToFit="1"/>
    </xf>
    <xf numFmtId="176" fontId="6" fillId="5" borderId="16" xfId="0" applyNumberFormat="1" applyFont="1" applyFill="1" applyBorder="1" applyAlignment="1" applyProtection="1">
      <alignment horizontal="center" vertical="center" shrinkToFit="1"/>
    </xf>
    <xf numFmtId="0" fontId="6" fillId="5" borderId="2" xfId="0" applyFont="1" applyFill="1" applyBorder="1" applyAlignment="1" applyProtection="1">
      <alignment horizontal="center" vertical="center" wrapText="1"/>
    </xf>
    <xf numFmtId="0" fontId="6" fillId="5" borderId="2" xfId="0" applyFont="1" applyFill="1" applyBorder="1" applyAlignment="1" applyProtection="1">
      <alignment horizontal="center" vertical="center"/>
    </xf>
    <xf numFmtId="176" fontId="6" fillId="0" borderId="11" xfId="0" applyNumberFormat="1" applyFont="1" applyFill="1" applyBorder="1" applyAlignment="1" applyProtection="1">
      <alignment horizontal="center" vertical="center" wrapText="1" shrinkToFit="1"/>
    </xf>
    <xf numFmtId="176" fontId="6" fillId="5" borderId="8" xfId="0" applyNumberFormat="1" applyFont="1" applyFill="1" applyBorder="1" applyAlignment="1" applyProtection="1">
      <alignment horizontal="center" vertical="center" wrapText="1" shrinkToFit="1"/>
    </xf>
    <xf numFmtId="176" fontId="6" fillId="5" borderId="9" xfId="0" applyNumberFormat="1" applyFont="1" applyFill="1" applyBorder="1" applyAlignment="1" applyProtection="1">
      <alignment horizontal="center" vertical="center" shrinkToFit="1"/>
    </xf>
    <xf numFmtId="176" fontId="6" fillId="5" borderId="10" xfId="0" applyNumberFormat="1" applyFont="1" applyFill="1" applyBorder="1" applyAlignment="1" applyProtection="1">
      <alignment horizontal="center" vertical="center" shrinkToFit="1"/>
    </xf>
    <xf numFmtId="0" fontId="11" fillId="0" borderId="31" xfId="0" applyFont="1" applyFill="1" applyBorder="1" applyAlignment="1" applyProtection="1">
      <alignment horizontal="center" vertical="center" shrinkToFit="1"/>
    </xf>
    <xf numFmtId="0" fontId="11" fillId="0" borderId="30" xfId="0" applyFont="1" applyFill="1" applyBorder="1" applyAlignment="1" applyProtection="1">
      <alignment horizontal="center" vertical="center" wrapText="1"/>
    </xf>
    <xf numFmtId="0" fontId="11" fillId="0" borderId="32" xfId="0" applyFont="1" applyFill="1" applyBorder="1" applyAlignment="1" applyProtection="1">
      <alignment horizontal="center" vertical="center" wrapText="1"/>
    </xf>
    <xf numFmtId="0" fontId="11" fillId="0" borderId="33" xfId="0" applyFont="1" applyFill="1" applyBorder="1" applyAlignment="1" applyProtection="1">
      <alignment horizontal="center" vertical="center" shrinkToFit="1"/>
    </xf>
    <xf numFmtId="0" fontId="11" fillId="0" borderId="34" xfId="0" applyFont="1" applyFill="1" applyBorder="1" applyAlignment="1" applyProtection="1">
      <alignment horizontal="center" vertical="center" shrinkToFit="1"/>
    </xf>
    <xf numFmtId="0" fontId="11" fillId="0" borderId="33" xfId="0" applyFont="1" applyFill="1" applyBorder="1" applyAlignment="1" applyProtection="1">
      <alignment horizontal="center" vertical="center" wrapText="1" shrinkToFit="1"/>
    </xf>
    <xf numFmtId="0" fontId="6" fillId="0" borderId="2" xfId="0" applyFont="1" applyFill="1" applyBorder="1" applyAlignment="1" applyProtection="1">
      <alignment horizontal="center" vertical="center" wrapText="1"/>
    </xf>
    <xf numFmtId="176" fontId="6" fillId="0" borderId="8" xfId="0" applyNumberFormat="1" applyFont="1" applyFill="1" applyBorder="1" applyAlignment="1" applyProtection="1">
      <alignment horizontal="center" vertical="center" wrapText="1" shrinkToFit="1"/>
    </xf>
    <xf numFmtId="176" fontId="6" fillId="0" borderId="9" xfId="0" applyNumberFormat="1" applyFont="1" applyFill="1" applyBorder="1" applyAlignment="1" applyProtection="1">
      <alignment horizontal="center" vertical="center" shrinkToFit="1"/>
    </xf>
    <xf numFmtId="176" fontId="6" fillId="0" borderId="10" xfId="0" applyNumberFormat="1" applyFont="1" applyFill="1" applyBorder="1" applyAlignment="1" applyProtection="1">
      <alignment horizontal="center" vertical="center" shrinkToFit="1"/>
    </xf>
    <xf numFmtId="176" fontId="6" fillId="0" borderId="14" xfId="0" applyNumberFormat="1" applyFont="1" applyFill="1" applyBorder="1" applyAlignment="1" applyProtection="1">
      <alignment horizontal="center" vertical="center" wrapText="1" shrinkToFit="1"/>
    </xf>
    <xf numFmtId="176" fontId="6" fillId="0" borderId="15" xfId="0" applyNumberFormat="1" applyFont="1" applyFill="1" applyBorder="1" applyAlignment="1" applyProtection="1">
      <alignment horizontal="center" vertical="center" shrinkToFit="1"/>
    </xf>
    <xf numFmtId="176" fontId="6" fillId="0" borderId="16" xfId="0" applyNumberFormat="1" applyFont="1" applyFill="1" applyBorder="1" applyAlignment="1" applyProtection="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631371</xdr:colOff>
      <xdr:row>6</xdr:row>
      <xdr:rowOff>337457</xdr:rowOff>
    </xdr:from>
    <xdr:to>
      <xdr:col>4</xdr:col>
      <xdr:colOff>1698170</xdr:colOff>
      <xdr:row>9</xdr:row>
      <xdr:rowOff>185057</xdr:rowOff>
    </xdr:to>
    <xdr:sp macro="" textlink="">
      <xdr:nvSpPr>
        <xdr:cNvPr id="2" name="正方形/長方形 1">
          <a:extLst>
            <a:ext uri="{FF2B5EF4-FFF2-40B4-BE49-F238E27FC236}">
              <a16:creationId xmlns:a16="http://schemas.microsoft.com/office/drawing/2014/main" id="{5163E828-EDFD-4268-9D56-555C54EEC400}"/>
            </a:ext>
          </a:extLst>
        </xdr:cNvPr>
        <xdr:cNvSpPr/>
      </xdr:nvSpPr>
      <xdr:spPr bwMode="auto">
        <a:xfrm>
          <a:off x="9043851" y="2265317"/>
          <a:ext cx="1066799" cy="792480"/>
        </a:xfrm>
        <a:prstGeom prst="rect">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600"/>
            <a:t>入力して</a:t>
          </a:r>
          <a:endParaRPr kumimoji="1" lang="en-US" altLang="ja-JP" sz="1600"/>
        </a:p>
        <a:p>
          <a:pPr algn="ctr"/>
          <a:r>
            <a:rPr kumimoji="1" lang="ja-JP" altLang="en-US" sz="1600"/>
            <a:t>ください</a:t>
          </a:r>
        </a:p>
      </xdr:txBody>
    </xdr:sp>
    <xdr:clientData/>
  </xdr:twoCellAnchor>
  <xdr:twoCellAnchor>
    <xdr:from>
      <xdr:col>4</xdr:col>
      <xdr:colOff>32658</xdr:colOff>
      <xdr:row>9</xdr:row>
      <xdr:rowOff>195943</xdr:rowOff>
    </xdr:from>
    <xdr:to>
      <xdr:col>4</xdr:col>
      <xdr:colOff>740229</xdr:colOff>
      <xdr:row>12</xdr:row>
      <xdr:rowOff>304800</xdr:rowOff>
    </xdr:to>
    <xdr:cxnSp macro="">
      <xdr:nvCxnSpPr>
        <xdr:cNvPr id="3" name="直線矢印コネクタ 2">
          <a:extLst>
            <a:ext uri="{FF2B5EF4-FFF2-40B4-BE49-F238E27FC236}">
              <a16:creationId xmlns:a16="http://schemas.microsoft.com/office/drawing/2014/main" id="{E5F86CBE-3E6D-4536-9591-41CF9E9A2738}"/>
            </a:ext>
          </a:extLst>
        </xdr:cNvPr>
        <xdr:cNvCxnSpPr/>
      </xdr:nvCxnSpPr>
      <xdr:spPr bwMode="auto">
        <a:xfrm flipH="1">
          <a:off x="8445138" y="3068683"/>
          <a:ext cx="707571" cy="1190897"/>
        </a:xfrm>
        <a:prstGeom prst="straightConnector1">
          <a:avLst/>
        </a:prstGeom>
        <a:solidFill>
          <a:srgbClr xmlns:mc="http://schemas.openxmlformats.org/markup-compatibility/2006" xmlns:a14="http://schemas.microsoft.com/office/drawing/2010/main" val="CCFFFF" mc:Ignorable="a14" a14:legacySpreadsheetColorIndex="4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32660</xdr:colOff>
      <xdr:row>8</xdr:row>
      <xdr:rowOff>87086</xdr:rowOff>
    </xdr:from>
    <xdr:to>
      <xdr:col>4</xdr:col>
      <xdr:colOff>631371</xdr:colOff>
      <xdr:row>11</xdr:row>
      <xdr:rowOff>250372</xdr:rowOff>
    </xdr:to>
    <xdr:cxnSp macro="">
      <xdr:nvCxnSpPr>
        <xdr:cNvPr id="4" name="直線矢印コネクタ 3">
          <a:extLst>
            <a:ext uri="{FF2B5EF4-FFF2-40B4-BE49-F238E27FC236}">
              <a16:creationId xmlns:a16="http://schemas.microsoft.com/office/drawing/2014/main" id="{460D4675-9BAD-4464-BF1C-70DEB4B62D4E}"/>
            </a:ext>
          </a:extLst>
        </xdr:cNvPr>
        <xdr:cNvCxnSpPr>
          <a:stCxn id="2" idx="1"/>
        </xdr:cNvCxnSpPr>
      </xdr:nvCxnSpPr>
      <xdr:spPr bwMode="auto">
        <a:xfrm flipH="1">
          <a:off x="8445140" y="2655026"/>
          <a:ext cx="598711" cy="917666"/>
        </a:xfrm>
        <a:prstGeom prst="straightConnector1">
          <a:avLst/>
        </a:prstGeom>
        <a:solidFill>
          <a:srgbClr xmlns:mc="http://schemas.openxmlformats.org/markup-compatibility/2006" xmlns:a14="http://schemas.microsoft.com/office/drawing/2010/main" val="CCFFFF" mc:Ignorable="a14" a14:legacySpreadsheetColorIndex="4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631371</xdr:colOff>
      <xdr:row>6</xdr:row>
      <xdr:rowOff>337457</xdr:rowOff>
    </xdr:from>
    <xdr:to>
      <xdr:col>4</xdr:col>
      <xdr:colOff>1698170</xdr:colOff>
      <xdr:row>9</xdr:row>
      <xdr:rowOff>185057</xdr:rowOff>
    </xdr:to>
    <xdr:sp macro="" textlink="">
      <xdr:nvSpPr>
        <xdr:cNvPr id="2" name="正方形/長方形 1">
          <a:extLst>
            <a:ext uri="{FF2B5EF4-FFF2-40B4-BE49-F238E27FC236}">
              <a16:creationId xmlns:a16="http://schemas.microsoft.com/office/drawing/2014/main" id="{4BC190F6-7D69-47DA-A40E-CBCA23441840}"/>
            </a:ext>
          </a:extLst>
        </xdr:cNvPr>
        <xdr:cNvSpPr/>
      </xdr:nvSpPr>
      <xdr:spPr bwMode="auto">
        <a:xfrm>
          <a:off x="9035142" y="1948543"/>
          <a:ext cx="1066799" cy="892628"/>
        </a:xfrm>
        <a:prstGeom prst="rect">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600"/>
            <a:t>入力して</a:t>
          </a:r>
          <a:endParaRPr kumimoji="1" lang="en-US" altLang="ja-JP" sz="1600"/>
        </a:p>
        <a:p>
          <a:pPr algn="ctr"/>
          <a:r>
            <a:rPr kumimoji="1" lang="ja-JP" altLang="en-US" sz="1600"/>
            <a:t>ください</a:t>
          </a:r>
        </a:p>
      </xdr:txBody>
    </xdr:sp>
    <xdr:clientData/>
  </xdr:twoCellAnchor>
  <xdr:twoCellAnchor>
    <xdr:from>
      <xdr:col>4</xdr:col>
      <xdr:colOff>32658</xdr:colOff>
      <xdr:row>9</xdr:row>
      <xdr:rowOff>195943</xdr:rowOff>
    </xdr:from>
    <xdr:to>
      <xdr:col>4</xdr:col>
      <xdr:colOff>740229</xdr:colOff>
      <xdr:row>12</xdr:row>
      <xdr:rowOff>304800</xdr:rowOff>
    </xdr:to>
    <xdr:cxnSp macro="">
      <xdr:nvCxnSpPr>
        <xdr:cNvPr id="3" name="直線矢印コネクタ 2">
          <a:extLst>
            <a:ext uri="{FF2B5EF4-FFF2-40B4-BE49-F238E27FC236}">
              <a16:creationId xmlns:a16="http://schemas.microsoft.com/office/drawing/2014/main" id="{DF1AE695-215A-4902-B544-056D91B5B5D7}"/>
            </a:ext>
          </a:extLst>
        </xdr:cNvPr>
        <xdr:cNvCxnSpPr/>
      </xdr:nvCxnSpPr>
      <xdr:spPr bwMode="auto">
        <a:xfrm flipH="1">
          <a:off x="8436429" y="2895600"/>
          <a:ext cx="707571" cy="1240971"/>
        </a:xfrm>
        <a:prstGeom prst="straightConnector1">
          <a:avLst/>
        </a:prstGeom>
        <a:solidFill>
          <a:srgbClr xmlns:mc="http://schemas.openxmlformats.org/markup-compatibility/2006" xmlns:a14="http://schemas.microsoft.com/office/drawing/2010/main" val="CCFFFF" mc:Ignorable="a14" a14:legacySpreadsheetColorIndex="4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32660</xdr:colOff>
      <xdr:row>8</xdr:row>
      <xdr:rowOff>87086</xdr:rowOff>
    </xdr:from>
    <xdr:to>
      <xdr:col>4</xdr:col>
      <xdr:colOff>631371</xdr:colOff>
      <xdr:row>11</xdr:row>
      <xdr:rowOff>250372</xdr:rowOff>
    </xdr:to>
    <xdr:cxnSp macro="">
      <xdr:nvCxnSpPr>
        <xdr:cNvPr id="4" name="直線矢印コネクタ 3">
          <a:extLst>
            <a:ext uri="{FF2B5EF4-FFF2-40B4-BE49-F238E27FC236}">
              <a16:creationId xmlns:a16="http://schemas.microsoft.com/office/drawing/2014/main" id="{373F0058-30BD-4776-AA87-9A98EF139C44}"/>
            </a:ext>
          </a:extLst>
        </xdr:cNvPr>
        <xdr:cNvCxnSpPr>
          <a:stCxn id="2" idx="1"/>
        </xdr:cNvCxnSpPr>
      </xdr:nvCxnSpPr>
      <xdr:spPr bwMode="auto">
        <a:xfrm flipH="1">
          <a:off x="8436431" y="2394857"/>
          <a:ext cx="598711" cy="1012372"/>
        </a:xfrm>
        <a:prstGeom prst="straightConnector1">
          <a:avLst/>
        </a:prstGeom>
        <a:solidFill>
          <a:srgbClr xmlns:mc="http://schemas.openxmlformats.org/markup-compatibility/2006" xmlns:a14="http://schemas.microsoft.com/office/drawing/2010/main" val="CCFFFF" mc:Ignorable="a14" a14:legacySpreadsheetColorIndex="4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117475</xdr:colOff>
      <xdr:row>18</xdr:row>
      <xdr:rowOff>19050</xdr:rowOff>
    </xdr:from>
    <xdr:to>
      <xdr:col>4</xdr:col>
      <xdr:colOff>517525</xdr:colOff>
      <xdr:row>30</xdr:row>
      <xdr:rowOff>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bwMode="auto">
        <a:xfrm>
          <a:off x="5229225" y="1543050"/>
          <a:ext cx="400050" cy="3028950"/>
        </a:xfrm>
        <a:prstGeom prst="rightBrac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123824</xdr:colOff>
      <xdr:row>1</xdr:row>
      <xdr:rowOff>9524</xdr:rowOff>
    </xdr:from>
    <xdr:to>
      <xdr:col>4</xdr:col>
      <xdr:colOff>495299</xdr:colOff>
      <xdr:row>15</xdr:row>
      <xdr:rowOff>220980</xdr:rowOff>
    </xdr:to>
    <xdr:sp macro="" textlink="">
      <xdr:nvSpPr>
        <xdr:cNvPr id="3" name="右中かっこ 2">
          <a:extLst>
            <a:ext uri="{FF2B5EF4-FFF2-40B4-BE49-F238E27FC236}">
              <a16:creationId xmlns:a16="http://schemas.microsoft.com/office/drawing/2014/main" id="{3B0C15BB-6463-4AB4-8242-F30677A30DCC}"/>
            </a:ext>
          </a:extLst>
        </xdr:cNvPr>
        <xdr:cNvSpPr/>
      </xdr:nvSpPr>
      <xdr:spPr bwMode="auto">
        <a:xfrm>
          <a:off x="4718684" y="260984"/>
          <a:ext cx="371475" cy="3457576"/>
        </a:xfrm>
        <a:prstGeom prst="rightBrace">
          <a:avLst>
            <a:gd name="adj1" fmla="val 8333"/>
            <a:gd name="adj2" fmla="val 6842"/>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449580</xdr:colOff>
      <xdr:row>17</xdr:row>
      <xdr:rowOff>30480</xdr:rowOff>
    </xdr:from>
    <xdr:to>
      <xdr:col>10</xdr:col>
      <xdr:colOff>579120</xdr:colOff>
      <xdr:row>18</xdr:row>
      <xdr:rowOff>213360</xdr:rowOff>
    </xdr:to>
    <xdr:sp macro="" textlink="">
      <xdr:nvSpPr>
        <xdr:cNvPr id="4" name="吹き出し: 四角形 3">
          <a:extLst>
            <a:ext uri="{FF2B5EF4-FFF2-40B4-BE49-F238E27FC236}">
              <a16:creationId xmlns:a16="http://schemas.microsoft.com/office/drawing/2014/main" id="{F54A4BC5-688A-4BF0-A308-04CC9675D316}"/>
            </a:ext>
          </a:extLst>
        </xdr:cNvPr>
        <xdr:cNvSpPr/>
      </xdr:nvSpPr>
      <xdr:spPr bwMode="auto">
        <a:xfrm>
          <a:off x="6324600" y="3878580"/>
          <a:ext cx="2727960" cy="434340"/>
        </a:xfrm>
        <a:prstGeom prst="wedgeRectCallout">
          <a:avLst>
            <a:gd name="adj1" fmla="val -217069"/>
            <a:gd name="adj2" fmla="val -34117"/>
          </a:avLst>
        </a:prstGeom>
        <a:solidFill>
          <a:schemeClr val="accent1">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子育て支援金については、適用率未定</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561975</xdr:colOff>
      <xdr:row>6</xdr:row>
      <xdr:rowOff>295275</xdr:rowOff>
    </xdr:from>
    <xdr:to>
      <xdr:col>3</xdr:col>
      <xdr:colOff>447675</xdr:colOff>
      <xdr:row>8</xdr:row>
      <xdr:rowOff>123825</xdr:rowOff>
    </xdr:to>
    <xdr:sp macro="" textlink="">
      <xdr:nvSpPr>
        <xdr:cNvPr id="2" name="正方形/長方形 1">
          <a:extLst>
            <a:ext uri="{FF2B5EF4-FFF2-40B4-BE49-F238E27FC236}">
              <a16:creationId xmlns:a16="http://schemas.microsoft.com/office/drawing/2014/main" id="{A6CA0EBB-9C50-4462-BD79-4CCDAF0CB06C}"/>
            </a:ext>
          </a:extLst>
        </xdr:cNvPr>
        <xdr:cNvSpPr/>
      </xdr:nvSpPr>
      <xdr:spPr bwMode="auto">
        <a:xfrm>
          <a:off x="5324475" y="2714625"/>
          <a:ext cx="1771650" cy="552450"/>
        </a:xfrm>
        <a:prstGeom prst="rect">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600"/>
            <a:t>入力してください</a:t>
          </a:r>
        </a:p>
      </xdr:txBody>
    </xdr:sp>
    <xdr:clientData/>
  </xdr:twoCellAnchor>
  <xdr:twoCellAnchor>
    <xdr:from>
      <xdr:col>2</xdr:col>
      <xdr:colOff>1181100</xdr:colOff>
      <xdr:row>8</xdr:row>
      <xdr:rowOff>104775</xdr:rowOff>
    </xdr:from>
    <xdr:to>
      <xdr:col>2</xdr:col>
      <xdr:colOff>1838325</xdr:colOff>
      <xdr:row>10</xdr:row>
      <xdr:rowOff>200025</xdr:rowOff>
    </xdr:to>
    <xdr:cxnSp macro="">
      <xdr:nvCxnSpPr>
        <xdr:cNvPr id="4" name="直線矢印コネクタ 3">
          <a:extLst>
            <a:ext uri="{FF2B5EF4-FFF2-40B4-BE49-F238E27FC236}">
              <a16:creationId xmlns:a16="http://schemas.microsoft.com/office/drawing/2014/main" id="{200B3E37-F67D-4F15-885D-627DF9F02578}"/>
            </a:ext>
          </a:extLst>
        </xdr:cNvPr>
        <xdr:cNvCxnSpPr/>
      </xdr:nvCxnSpPr>
      <xdr:spPr bwMode="auto">
        <a:xfrm>
          <a:off x="5943600" y="3248025"/>
          <a:ext cx="657225" cy="1295400"/>
        </a:xfrm>
        <a:prstGeom prst="straightConnector1">
          <a:avLst/>
        </a:prstGeom>
        <a:solidFill>
          <a:srgbClr xmlns:mc="http://schemas.openxmlformats.org/markup-compatibility/2006" xmlns:a14="http://schemas.microsoft.com/office/drawing/2010/main" val="CCFFFF" mc:Ignorable="a14" a14:legacySpreadsheetColorIndex="4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1562100</xdr:colOff>
      <xdr:row>8</xdr:row>
      <xdr:rowOff>123825</xdr:rowOff>
    </xdr:from>
    <xdr:to>
      <xdr:col>2</xdr:col>
      <xdr:colOff>1828800</xdr:colOff>
      <xdr:row>9</xdr:row>
      <xdr:rowOff>228600</xdr:rowOff>
    </xdr:to>
    <xdr:cxnSp macro="">
      <xdr:nvCxnSpPr>
        <xdr:cNvPr id="6" name="直線矢印コネクタ 5">
          <a:extLst>
            <a:ext uri="{FF2B5EF4-FFF2-40B4-BE49-F238E27FC236}">
              <a16:creationId xmlns:a16="http://schemas.microsoft.com/office/drawing/2014/main" id="{ABDDD4C3-DC9F-4D82-8328-80600E501728}"/>
            </a:ext>
          </a:extLst>
        </xdr:cNvPr>
        <xdr:cNvCxnSpPr/>
      </xdr:nvCxnSpPr>
      <xdr:spPr bwMode="auto">
        <a:xfrm>
          <a:off x="6324600" y="3267075"/>
          <a:ext cx="266700" cy="523875"/>
        </a:xfrm>
        <a:prstGeom prst="straightConnector1">
          <a:avLst/>
        </a:prstGeom>
        <a:solidFill>
          <a:srgbClr xmlns:mc="http://schemas.openxmlformats.org/markup-compatibility/2006" xmlns:a14="http://schemas.microsoft.com/office/drawing/2010/main" val="CCFFFF" mc:Ignorable="a14" a14:legacySpreadsheetColorIndex="4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90000" mc:Ignorable="a14" a14:legacySpreadsheetColorIndex="41"/>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CCFFFF" mc:Ignorable="a14" a14:legacySpreadsheetColorIndex="4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FA87E-2F20-4387-9244-82C0C05BD2A7}">
  <sheetPr>
    <tabColor rgb="FFFFFF00"/>
    <pageSetUpPr fitToPage="1"/>
  </sheetPr>
  <dimension ref="A1:N57"/>
  <sheetViews>
    <sheetView tabSelected="1" view="pageBreakPreview" zoomScale="80" zoomScaleNormal="80" zoomScaleSheetLayoutView="80" workbookViewId="0">
      <selection activeCell="A4" sqref="A4"/>
    </sheetView>
  </sheetViews>
  <sheetFormatPr defaultColWidth="15.6640625" defaultRowHeight="44.25" customHeight="1" x14ac:dyDescent="0.2"/>
  <cols>
    <col min="1" max="1" width="34.6640625" style="1" customWidth="1"/>
    <col min="2" max="2" width="34.6640625" style="7" customWidth="1"/>
    <col min="3" max="3" width="27.44140625" style="7" customWidth="1"/>
    <col min="4" max="4" width="25.88671875" style="8" customWidth="1"/>
    <col min="5" max="5" width="25.88671875" style="1" customWidth="1"/>
    <col min="6" max="6" width="15.6640625" style="1" customWidth="1"/>
    <col min="7" max="7" width="15.6640625" style="78" customWidth="1"/>
    <col min="8" max="8" width="15.6640625" style="72" customWidth="1"/>
    <col min="9" max="10" width="15.6640625" style="73" customWidth="1"/>
    <col min="11" max="14" width="15.6640625" style="71"/>
    <col min="15" max="16384" width="15.6640625" style="2"/>
  </cols>
  <sheetData>
    <row r="1" spans="1:8" ht="20.399999999999999" customHeight="1" x14ac:dyDescent="0.2">
      <c r="E1" s="108" t="s">
        <v>121</v>
      </c>
    </row>
    <row r="2" spans="1:8" ht="27" customHeight="1" x14ac:dyDescent="0.2">
      <c r="A2" s="24"/>
      <c r="B2" s="25"/>
      <c r="C2" s="25"/>
      <c r="D2" s="26"/>
      <c r="E2" s="70" t="s">
        <v>122</v>
      </c>
      <c r="F2" s="69"/>
      <c r="G2" s="77"/>
    </row>
    <row r="3" spans="1:8" ht="31.95" customHeight="1" x14ac:dyDescent="0.2">
      <c r="A3" s="27" t="s">
        <v>46</v>
      </c>
      <c r="B3" s="62"/>
      <c r="C3" s="29"/>
      <c r="D3" s="29"/>
      <c r="E3" s="30"/>
      <c r="G3" s="77"/>
    </row>
    <row r="4" spans="1:8" ht="27" customHeight="1" x14ac:dyDescent="0.2">
      <c r="A4" s="109" t="s">
        <v>118</v>
      </c>
      <c r="B4" s="31"/>
      <c r="C4" s="31"/>
      <c r="D4" s="31"/>
      <c r="E4" s="32"/>
    </row>
    <row r="5" spans="1:8" ht="24" customHeight="1" x14ac:dyDescent="0.2">
      <c r="A5" s="33" t="s">
        <v>44</v>
      </c>
      <c r="B5" s="31"/>
      <c r="C5" s="31"/>
      <c r="D5" s="31"/>
      <c r="E5" s="32"/>
      <c r="G5" s="77"/>
    </row>
    <row r="6" spans="1:8" ht="24" customHeight="1" x14ac:dyDescent="0.2">
      <c r="A6" s="100" t="s">
        <v>92</v>
      </c>
      <c r="B6" s="31"/>
      <c r="C6" s="31"/>
      <c r="D6" s="31"/>
      <c r="E6" s="32"/>
    </row>
    <row r="7" spans="1:8" ht="24" customHeight="1" x14ac:dyDescent="0.2">
      <c r="A7" s="100" t="s">
        <v>115</v>
      </c>
      <c r="B7" s="31"/>
      <c r="C7" s="31"/>
      <c r="D7" s="31"/>
      <c r="E7" s="32"/>
    </row>
    <row r="8" spans="1:8" ht="24" customHeight="1" x14ac:dyDescent="0.2">
      <c r="A8" s="34" t="s">
        <v>98</v>
      </c>
      <c r="B8" s="31"/>
      <c r="C8" s="31"/>
      <c r="D8" s="31"/>
      <c r="E8" s="32"/>
    </row>
    <row r="9" spans="1:8" ht="24" customHeight="1" x14ac:dyDescent="0.2">
      <c r="A9" s="34" t="s">
        <v>99</v>
      </c>
      <c r="B9" s="31"/>
      <c r="C9" s="31"/>
      <c r="D9" s="31"/>
      <c r="E9" s="32"/>
    </row>
    <row r="10" spans="1:8" ht="24" customHeight="1" x14ac:dyDescent="0.2">
      <c r="A10" s="33" t="s">
        <v>90</v>
      </c>
      <c r="B10" s="31"/>
      <c r="C10" s="31"/>
      <c r="D10" s="31"/>
      <c r="E10" s="32"/>
    </row>
    <row r="11" spans="1:8" ht="11.4" customHeight="1" thickBot="1" x14ac:dyDescent="0.3">
      <c r="A11" s="35"/>
      <c r="B11" s="36"/>
      <c r="C11" s="36"/>
      <c r="D11" s="37"/>
      <c r="E11" s="35"/>
    </row>
    <row r="12" spans="1:8" ht="49.95" customHeight="1" x14ac:dyDescent="0.2">
      <c r="A12" s="114" t="s">
        <v>25</v>
      </c>
      <c r="B12" s="115"/>
      <c r="C12" s="116"/>
      <c r="D12" s="16">
        <v>40</v>
      </c>
      <c r="E12" s="38" t="s">
        <v>0</v>
      </c>
      <c r="F12" s="4"/>
      <c r="G12" s="79"/>
      <c r="H12" s="76"/>
    </row>
    <row r="13" spans="1:8" ht="49.95" customHeight="1" thickBot="1" x14ac:dyDescent="0.25">
      <c r="A13" s="117" t="s">
        <v>91</v>
      </c>
      <c r="B13" s="118"/>
      <c r="C13" s="119"/>
      <c r="D13" s="17">
        <v>500000</v>
      </c>
      <c r="E13" s="38" t="s">
        <v>1</v>
      </c>
      <c r="F13" s="6"/>
      <c r="G13" s="79"/>
      <c r="H13" s="76"/>
    </row>
    <row r="14" spans="1:8" ht="11.4" customHeight="1" x14ac:dyDescent="0.2">
      <c r="A14" s="120"/>
      <c r="B14" s="120"/>
      <c r="C14" s="120"/>
      <c r="D14" s="120"/>
      <c r="E14" s="120"/>
    </row>
    <row r="15" spans="1:8" ht="27" customHeight="1" x14ac:dyDescent="0.2">
      <c r="A15" s="39" t="s">
        <v>28</v>
      </c>
      <c r="B15" s="40"/>
      <c r="C15" s="40"/>
      <c r="D15" s="41"/>
      <c r="E15" s="42"/>
    </row>
    <row r="16" spans="1:8" ht="49.95" customHeight="1" x14ac:dyDescent="0.2">
      <c r="A16" s="121" t="s">
        <v>6</v>
      </c>
      <c r="B16" s="121"/>
      <c r="C16" s="121"/>
      <c r="D16" s="43">
        <f>D13</f>
        <v>500000</v>
      </c>
      <c r="E16" s="104" t="s">
        <v>1</v>
      </c>
    </row>
    <row r="17" spans="1:12" ht="49.95" customHeight="1" x14ac:dyDescent="0.2">
      <c r="A17" s="122" t="s">
        <v>108</v>
      </c>
      <c r="B17" s="123"/>
      <c r="C17" s="123"/>
      <c r="D17" s="43">
        <v>410000</v>
      </c>
      <c r="E17" s="104" t="s">
        <v>1</v>
      </c>
      <c r="G17" s="110"/>
      <c r="H17" s="111"/>
      <c r="I17" s="111"/>
      <c r="J17" s="111"/>
      <c r="K17" s="111"/>
      <c r="L17" s="111"/>
    </row>
    <row r="18" spans="1:12" ht="19.2" customHeight="1" x14ac:dyDescent="0.2">
      <c r="A18" s="45"/>
      <c r="B18" s="40"/>
      <c r="C18" s="40"/>
      <c r="D18" s="41" t="s">
        <v>7</v>
      </c>
      <c r="E18" s="42"/>
    </row>
    <row r="19" spans="1:12" ht="49.95" customHeight="1" x14ac:dyDescent="0.2">
      <c r="A19" s="124" t="s">
        <v>27</v>
      </c>
      <c r="B19" s="125"/>
      <c r="C19" s="126"/>
      <c r="D19" s="43">
        <f>MIN(D16:D17)</f>
        <v>410000</v>
      </c>
      <c r="E19" s="104" t="s">
        <v>1</v>
      </c>
    </row>
    <row r="20" spans="1:12" ht="11.4" customHeight="1" thickBot="1" x14ac:dyDescent="0.25">
      <c r="A20" s="42"/>
      <c r="B20" s="40"/>
      <c r="C20" s="40"/>
      <c r="D20" s="41"/>
      <c r="E20" s="42"/>
    </row>
    <row r="21" spans="1:12" ht="49.95" customHeight="1" thickTop="1" x14ac:dyDescent="0.2">
      <c r="A21" s="127" t="s">
        <v>109</v>
      </c>
      <c r="B21" s="128"/>
      <c r="C21" s="128"/>
      <c r="D21" s="91">
        <f>ROUNDDOWN(D19*式等!C4,0)</f>
        <v>39343</v>
      </c>
      <c r="E21" s="47" t="s">
        <v>1</v>
      </c>
      <c r="F21" s="6"/>
      <c r="G21" s="80"/>
      <c r="H21" s="74"/>
      <c r="I21" s="75"/>
    </row>
    <row r="22" spans="1:12" ht="49.95" customHeight="1" x14ac:dyDescent="0.2">
      <c r="A22" s="129" t="s">
        <v>116</v>
      </c>
      <c r="B22" s="130"/>
      <c r="C22" s="130"/>
      <c r="D22" s="92">
        <f>ROUNDDOWN(IF(D12&gt;=40,IF(D12&lt;65,D19*式等!C8,"0")),0)</f>
        <v>6223</v>
      </c>
      <c r="E22" s="90" t="s">
        <v>1</v>
      </c>
      <c r="F22" s="6"/>
      <c r="G22" s="80"/>
      <c r="H22" s="74"/>
      <c r="I22" s="75"/>
    </row>
    <row r="23" spans="1:12" ht="49.95" customHeight="1" thickBot="1" x14ac:dyDescent="0.25">
      <c r="A23" s="131" t="s">
        <v>117</v>
      </c>
      <c r="B23" s="132"/>
      <c r="C23" s="133"/>
      <c r="D23" s="93">
        <f>ROUNDDOWN(D19*式等!C16,0)</f>
        <v>943</v>
      </c>
      <c r="E23" s="49" t="s">
        <v>1</v>
      </c>
      <c r="F23" s="6"/>
      <c r="G23" s="80"/>
      <c r="H23" s="74"/>
      <c r="I23" s="75"/>
    </row>
    <row r="24" spans="1:12" ht="11.4" customHeight="1" thickTop="1" x14ac:dyDescent="0.2">
      <c r="A24" s="50"/>
      <c r="B24" s="51"/>
      <c r="C24" s="51"/>
      <c r="D24" s="52"/>
      <c r="E24" s="53"/>
      <c r="F24" s="6"/>
      <c r="G24" s="79"/>
      <c r="H24" s="76"/>
      <c r="I24" s="75"/>
    </row>
    <row r="25" spans="1:12" ht="24" customHeight="1" thickBot="1" x14ac:dyDescent="0.25">
      <c r="A25" s="101" t="s">
        <v>40</v>
      </c>
      <c r="B25" s="51"/>
      <c r="C25" s="51"/>
      <c r="D25" s="52"/>
      <c r="E25" s="53"/>
      <c r="F25" s="6"/>
      <c r="G25" s="79"/>
      <c r="H25" s="76"/>
      <c r="I25" s="75"/>
    </row>
    <row r="26" spans="1:12" ht="33" customHeight="1" thickBot="1" x14ac:dyDescent="0.25">
      <c r="A26" s="134" t="s">
        <v>47</v>
      </c>
      <c r="B26" s="135"/>
      <c r="C26" s="136"/>
      <c r="D26" s="112" t="s">
        <v>104</v>
      </c>
      <c r="E26" s="113"/>
      <c r="F26" s="6"/>
      <c r="G26" s="79"/>
      <c r="H26" s="76"/>
      <c r="I26" s="75"/>
    </row>
    <row r="27" spans="1:12" ht="33" customHeight="1" x14ac:dyDescent="0.2">
      <c r="A27" s="137" t="s">
        <v>113</v>
      </c>
      <c r="B27" s="146"/>
      <c r="C27" s="143" t="s">
        <v>23</v>
      </c>
      <c r="D27" s="55" t="s">
        <v>24</v>
      </c>
      <c r="E27" s="56">
        <f>ROUND(D21*式等!C19,0)</f>
        <v>462221</v>
      </c>
      <c r="F27" s="6"/>
      <c r="G27" s="79"/>
      <c r="H27" s="76"/>
      <c r="I27" s="75"/>
    </row>
    <row r="28" spans="1:12" ht="33" customHeight="1" x14ac:dyDescent="0.2">
      <c r="A28" s="139"/>
      <c r="B28" s="147"/>
      <c r="C28" s="144"/>
      <c r="D28" s="94" t="s">
        <v>2</v>
      </c>
      <c r="E28" s="95">
        <f>ROUND(D22*式等!C19,0)</f>
        <v>73111</v>
      </c>
      <c r="F28" s="6"/>
      <c r="G28" s="79"/>
      <c r="H28" s="76"/>
      <c r="I28" s="75"/>
    </row>
    <row r="29" spans="1:12" ht="33" customHeight="1" thickBot="1" x14ac:dyDescent="0.25">
      <c r="A29" s="139"/>
      <c r="B29" s="147"/>
      <c r="C29" s="145"/>
      <c r="D29" s="57" t="s">
        <v>120</v>
      </c>
      <c r="E29" s="58">
        <f>D23*12</f>
        <v>11316</v>
      </c>
      <c r="F29" s="6"/>
      <c r="G29" s="79"/>
      <c r="H29" s="76"/>
      <c r="I29" s="75"/>
    </row>
    <row r="30" spans="1:12" ht="33" customHeight="1" x14ac:dyDescent="0.2">
      <c r="A30" s="139"/>
      <c r="B30" s="147"/>
      <c r="C30" s="143" t="s">
        <v>4</v>
      </c>
      <c r="D30" s="55" t="s">
        <v>24</v>
      </c>
      <c r="E30" s="56">
        <f>ROUND(D21*式等!C25,0)</f>
        <v>233377</v>
      </c>
      <c r="F30" s="6"/>
      <c r="G30" s="79"/>
      <c r="H30" s="76"/>
      <c r="I30" s="75"/>
    </row>
    <row r="31" spans="1:12" ht="33" customHeight="1" x14ac:dyDescent="0.2">
      <c r="A31" s="139"/>
      <c r="B31" s="147"/>
      <c r="C31" s="144"/>
      <c r="D31" s="94" t="s">
        <v>2</v>
      </c>
      <c r="E31" s="95">
        <f>ROUND(D22*式等!C25,0)</f>
        <v>36914</v>
      </c>
      <c r="F31" s="6"/>
      <c r="G31" s="79"/>
      <c r="H31" s="76"/>
      <c r="I31" s="75"/>
    </row>
    <row r="32" spans="1:12" ht="33" customHeight="1" thickBot="1" x14ac:dyDescent="0.25">
      <c r="A32" s="141"/>
      <c r="B32" s="148"/>
      <c r="C32" s="145"/>
      <c r="D32" s="57" t="s">
        <v>119</v>
      </c>
      <c r="E32" s="58">
        <f>D23*6</f>
        <v>5658</v>
      </c>
      <c r="F32" s="6"/>
      <c r="G32" s="79"/>
      <c r="H32" s="76"/>
      <c r="I32" s="75"/>
    </row>
    <row r="33" spans="1:9" ht="33" customHeight="1" x14ac:dyDescent="0.2">
      <c r="A33" s="137" t="s">
        <v>114</v>
      </c>
      <c r="B33" s="146"/>
      <c r="C33" s="149" t="s">
        <v>23</v>
      </c>
      <c r="D33" s="55" t="s">
        <v>24</v>
      </c>
      <c r="E33" s="56">
        <f>ROUND((D21+D21*式等!C20),0)</f>
        <v>463735</v>
      </c>
      <c r="F33" s="6"/>
      <c r="G33" s="79"/>
      <c r="H33" s="76"/>
      <c r="I33" s="75"/>
    </row>
    <row r="34" spans="1:9" ht="33" customHeight="1" x14ac:dyDescent="0.2">
      <c r="A34" s="139"/>
      <c r="B34" s="147"/>
      <c r="C34" s="150"/>
      <c r="D34" s="94" t="s">
        <v>2</v>
      </c>
      <c r="E34" s="95">
        <f>ROUND((D22+D22*式等!C20),0)</f>
        <v>73350</v>
      </c>
      <c r="F34" s="6"/>
      <c r="G34" s="79"/>
      <c r="H34" s="76"/>
      <c r="I34" s="75"/>
    </row>
    <row r="35" spans="1:9" ht="33" customHeight="1" thickBot="1" x14ac:dyDescent="0.25">
      <c r="A35" s="139"/>
      <c r="B35" s="147"/>
      <c r="C35" s="145"/>
      <c r="D35" s="57" t="s">
        <v>119</v>
      </c>
      <c r="E35" s="58">
        <f>D23*12</f>
        <v>11316</v>
      </c>
      <c r="F35" s="6"/>
      <c r="G35" s="79"/>
      <c r="H35" s="76"/>
      <c r="I35" s="75"/>
    </row>
    <row r="36" spans="1:9" ht="33" customHeight="1" x14ac:dyDescent="0.2">
      <c r="A36" s="139"/>
      <c r="B36" s="147"/>
      <c r="C36" s="149" t="s">
        <v>31</v>
      </c>
      <c r="D36" s="55" t="s">
        <v>24</v>
      </c>
      <c r="E36" s="56">
        <f>ROUND((D21+D21*式等!C26),0)</f>
        <v>234141</v>
      </c>
      <c r="F36" s="6"/>
      <c r="G36" s="79"/>
      <c r="H36" s="76"/>
      <c r="I36" s="75"/>
    </row>
    <row r="37" spans="1:9" ht="33" customHeight="1" x14ac:dyDescent="0.2">
      <c r="A37" s="139"/>
      <c r="B37" s="147"/>
      <c r="C37" s="150"/>
      <c r="D37" s="94" t="s">
        <v>2</v>
      </c>
      <c r="E37" s="95">
        <f>ROUND((D22+D22*式等!C26),0)</f>
        <v>37035</v>
      </c>
      <c r="F37" s="6"/>
      <c r="G37" s="79"/>
      <c r="H37" s="76"/>
      <c r="I37" s="75"/>
    </row>
    <row r="38" spans="1:9" ht="33" customHeight="1" thickBot="1" x14ac:dyDescent="0.25">
      <c r="A38" s="141"/>
      <c r="B38" s="148"/>
      <c r="C38" s="145"/>
      <c r="D38" s="57" t="s">
        <v>119</v>
      </c>
      <c r="E38" s="58">
        <f>D23*6</f>
        <v>5658</v>
      </c>
      <c r="F38" s="6"/>
      <c r="G38" s="79"/>
      <c r="H38" s="76"/>
      <c r="I38" s="75"/>
    </row>
    <row r="39" spans="1:9" ht="33" customHeight="1" x14ac:dyDescent="0.2">
      <c r="A39" s="137" t="s">
        <v>48</v>
      </c>
      <c r="B39" s="138"/>
      <c r="C39" s="143" t="s">
        <v>23</v>
      </c>
      <c r="D39" s="59" t="s">
        <v>24</v>
      </c>
      <c r="E39" s="56">
        <f>D21*12</f>
        <v>472116</v>
      </c>
      <c r="F39" s="6"/>
      <c r="G39" s="79"/>
      <c r="H39" s="76"/>
      <c r="I39" s="75"/>
    </row>
    <row r="40" spans="1:9" ht="33" customHeight="1" x14ac:dyDescent="0.2">
      <c r="A40" s="139"/>
      <c r="B40" s="140"/>
      <c r="C40" s="144"/>
      <c r="D40" s="96" t="s">
        <v>2</v>
      </c>
      <c r="E40" s="95">
        <f>D22*12</f>
        <v>74676</v>
      </c>
      <c r="F40" s="6"/>
      <c r="G40" s="79"/>
      <c r="H40" s="76"/>
      <c r="I40" s="75"/>
    </row>
    <row r="41" spans="1:9" ht="33" customHeight="1" thickBot="1" x14ac:dyDescent="0.25">
      <c r="A41" s="139"/>
      <c r="B41" s="140"/>
      <c r="C41" s="145"/>
      <c r="D41" s="57" t="s">
        <v>119</v>
      </c>
      <c r="E41" s="58">
        <f>D23*12</f>
        <v>11316</v>
      </c>
      <c r="F41" s="6"/>
      <c r="G41" s="79"/>
      <c r="H41" s="76"/>
      <c r="I41" s="75"/>
    </row>
    <row r="42" spans="1:9" ht="33" customHeight="1" x14ac:dyDescent="0.2">
      <c r="A42" s="139"/>
      <c r="B42" s="140"/>
      <c r="C42" s="143" t="s">
        <v>4</v>
      </c>
      <c r="D42" s="59" t="s">
        <v>24</v>
      </c>
      <c r="E42" s="56">
        <f>D21*6</f>
        <v>236058</v>
      </c>
      <c r="F42" s="6"/>
      <c r="G42" s="79"/>
      <c r="H42" s="76"/>
      <c r="I42" s="75"/>
    </row>
    <row r="43" spans="1:9" ht="33" customHeight="1" x14ac:dyDescent="0.2">
      <c r="A43" s="139"/>
      <c r="B43" s="140"/>
      <c r="C43" s="144"/>
      <c r="D43" s="96" t="s">
        <v>2</v>
      </c>
      <c r="E43" s="95">
        <f>D22*6</f>
        <v>37338</v>
      </c>
      <c r="F43" s="6"/>
      <c r="G43" s="79"/>
      <c r="H43" s="76"/>
      <c r="I43" s="75"/>
    </row>
    <row r="44" spans="1:9" ht="33" customHeight="1" thickBot="1" x14ac:dyDescent="0.25">
      <c r="A44" s="141"/>
      <c r="B44" s="142"/>
      <c r="C44" s="145"/>
      <c r="D44" s="57" t="s">
        <v>119</v>
      </c>
      <c r="E44" s="97">
        <f>D23*6</f>
        <v>5658</v>
      </c>
      <c r="F44" s="6"/>
      <c r="G44" s="79"/>
      <c r="H44" s="76"/>
      <c r="I44" s="75"/>
    </row>
    <row r="45" spans="1:9" ht="22.8" customHeight="1" x14ac:dyDescent="0.2">
      <c r="A45" s="61" t="s">
        <v>97</v>
      </c>
      <c r="B45" s="51"/>
      <c r="C45" s="51"/>
      <c r="D45" s="52"/>
      <c r="E45" s="53"/>
      <c r="F45" s="6"/>
      <c r="G45" s="79"/>
      <c r="H45" s="76"/>
      <c r="I45" s="75"/>
    </row>
    <row r="46" spans="1:9" ht="44.25" customHeight="1" x14ac:dyDescent="0.2">
      <c r="A46" s="10"/>
      <c r="B46" s="11"/>
      <c r="C46" s="11"/>
      <c r="D46" s="12"/>
      <c r="E46" s="13"/>
      <c r="F46" s="6"/>
      <c r="G46" s="79"/>
      <c r="H46" s="76"/>
      <c r="I46" s="75"/>
    </row>
    <row r="47" spans="1:9" ht="44.25" customHeight="1" x14ac:dyDescent="0.2">
      <c r="A47" s="10"/>
      <c r="B47" s="11"/>
      <c r="C47" s="11"/>
      <c r="D47" s="12"/>
      <c r="E47" s="13"/>
      <c r="F47" s="6"/>
      <c r="G47" s="79"/>
      <c r="H47" s="76"/>
      <c r="I47" s="75"/>
    </row>
    <row r="48" spans="1:9" ht="44.25" customHeight="1" x14ac:dyDescent="0.2">
      <c r="A48" s="10"/>
      <c r="B48" s="11"/>
      <c r="C48" s="11"/>
      <c r="D48" s="12"/>
      <c r="E48" s="13"/>
      <c r="F48" s="6"/>
      <c r="G48" s="79"/>
      <c r="H48" s="76"/>
      <c r="I48" s="75"/>
    </row>
    <row r="49" spans="1:9" ht="44.25" customHeight="1" x14ac:dyDescent="0.2">
      <c r="A49" s="10"/>
      <c r="B49" s="11"/>
      <c r="C49" s="11"/>
      <c r="D49" s="12"/>
      <c r="E49" s="13"/>
      <c r="F49" s="6"/>
      <c r="G49" s="79"/>
      <c r="H49" s="76"/>
      <c r="I49" s="75"/>
    </row>
    <row r="50" spans="1:9" ht="44.25" customHeight="1" x14ac:dyDescent="0.2">
      <c r="A50" s="10"/>
      <c r="B50" s="11"/>
      <c r="C50" s="11"/>
      <c r="D50" s="12"/>
      <c r="E50" s="13"/>
      <c r="F50" s="6"/>
      <c r="G50" s="79"/>
      <c r="H50" s="76"/>
      <c r="I50" s="75"/>
    </row>
    <row r="51" spans="1:9" ht="44.25" customHeight="1" x14ac:dyDescent="0.2">
      <c r="A51" s="10"/>
      <c r="B51" s="11"/>
      <c r="C51" s="11"/>
      <c r="D51" s="12"/>
      <c r="E51" s="13"/>
      <c r="F51" s="6"/>
      <c r="G51" s="79"/>
      <c r="H51" s="76"/>
      <c r="I51" s="75"/>
    </row>
    <row r="52" spans="1:9" ht="44.25" customHeight="1" x14ac:dyDescent="0.2">
      <c r="A52" s="10"/>
      <c r="B52" s="11"/>
      <c r="C52" s="11"/>
      <c r="D52" s="12"/>
      <c r="E52" s="13"/>
      <c r="F52" s="6"/>
      <c r="G52" s="79"/>
      <c r="H52" s="76"/>
      <c r="I52" s="75"/>
    </row>
    <row r="53" spans="1:9" ht="44.25" customHeight="1" x14ac:dyDescent="0.2">
      <c r="A53" s="10"/>
      <c r="B53" s="11"/>
      <c r="C53" s="11"/>
      <c r="D53" s="12"/>
      <c r="E53" s="13"/>
      <c r="F53" s="6"/>
      <c r="G53" s="79"/>
      <c r="H53" s="76"/>
      <c r="I53" s="75"/>
    </row>
    <row r="54" spans="1:9" ht="44.25" customHeight="1" x14ac:dyDescent="0.2">
      <c r="A54" s="10"/>
      <c r="B54" s="11"/>
      <c r="C54" s="11"/>
      <c r="D54" s="12"/>
      <c r="E54" s="13"/>
      <c r="F54" s="6"/>
      <c r="G54" s="79"/>
      <c r="H54" s="76"/>
      <c r="I54" s="75"/>
    </row>
    <row r="55" spans="1:9" ht="44.25" customHeight="1" x14ac:dyDescent="0.2">
      <c r="A55" s="10"/>
      <c r="B55" s="11"/>
      <c r="C55" s="11"/>
      <c r="D55" s="12"/>
      <c r="E55" s="13"/>
      <c r="F55" s="6"/>
      <c r="G55" s="79"/>
      <c r="H55" s="76"/>
      <c r="I55" s="75"/>
    </row>
    <row r="56" spans="1:9" ht="44.25" customHeight="1" x14ac:dyDescent="0.2">
      <c r="A56" s="10"/>
      <c r="B56" s="11"/>
      <c r="C56" s="11"/>
      <c r="D56" s="12"/>
      <c r="E56" s="13"/>
      <c r="F56" s="6"/>
      <c r="G56" s="79"/>
      <c r="H56" s="76"/>
      <c r="I56" s="75"/>
    </row>
    <row r="57" spans="1:9" ht="44.25" customHeight="1" x14ac:dyDescent="0.2">
      <c r="A57" s="10"/>
      <c r="B57" s="11"/>
      <c r="C57" s="11"/>
      <c r="D57" s="12"/>
      <c r="E57" s="13"/>
      <c r="F57" s="6"/>
      <c r="G57" s="79"/>
      <c r="H57" s="76"/>
      <c r="I57" s="75"/>
    </row>
  </sheetData>
  <sheetProtection algorithmName="SHA-512" hashValue="gzdODsLkbHQbudrnsCXI0RgHGWQHxEwSBsqVAgDOe5gqw8IowrulJSyvi+RMjffZAaC06f+sC9UDGjOC3DDb0A==" saltValue="g0DvyZufY6BvSzWbeHzP9w==" spinCount="100000" sheet="1" objects="1" scenarios="1"/>
  <protectedRanges>
    <protectedRange sqref="D12:D13" name="範囲1"/>
  </protectedRanges>
  <mergeCells count="21">
    <mergeCell ref="A39:B44"/>
    <mergeCell ref="C39:C41"/>
    <mergeCell ref="C42:C44"/>
    <mergeCell ref="A27:B32"/>
    <mergeCell ref="C27:C29"/>
    <mergeCell ref="C30:C32"/>
    <mergeCell ref="A33:B38"/>
    <mergeCell ref="C33:C35"/>
    <mergeCell ref="C36:C38"/>
    <mergeCell ref="G17:L17"/>
    <mergeCell ref="D26:E26"/>
    <mergeCell ref="A12:C12"/>
    <mergeCell ref="A13:C13"/>
    <mergeCell ref="A14:E14"/>
    <mergeCell ref="A16:C16"/>
    <mergeCell ref="A17:C17"/>
    <mergeCell ref="A19:C19"/>
    <mergeCell ref="A21:C21"/>
    <mergeCell ref="A22:C22"/>
    <mergeCell ref="A23:C23"/>
    <mergeCell ref="A26:C26"/>
  </mergeCells>
  <phoneticPr fontId="2"/>
  <pageMargins left="0.95" right="0.4" top="0.78" bottom="0.56999999999999995" header="0.31496062992125984" footer="0.37"/>
  <pageSetup paperSize="9" scale="56"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82C44-8F7E-49BE-BD83-89FCDA953BEF}">
  <sheetPr>
    <tabColor rgb="FF0070C0"/>
    <pageSetUpPr fitToPage="1"/>
  </sheetPr>
  <dimension ref="A1:N57"/>
  <sheetViews>
    <sheetView topLeftCell="A19" zoomScale="80" zoomScaleNormal="80" zoomScaleSheetLayoutView="90" workbookViewId="0">
      <selection activeCell="H34" sqref="H34"/>
    </sheetView>
  </sheetViews>
  <sheetFormatPr defaultColWidth="15.6640625" defaultRowHeight="44.25" customHeight="1" x14ac:dyDescent="0.2"/>
  <cols>
    <col min="1" max="1" width="34.6640625" style="1" customWidth="1"/>
    <col min="2" max="2" width="34.6640625" style="7" customWidth="1"/>
    <col min="3" max="3" width="27.44140625" style="7" customWidth="1"/>
    <col min="4" max="4" width="25.88671875" style="8" customWidth="1"/>
    <col min="5" max="5" width="25.88671875" style="1" customWidth="1"/>
    <col min="6" max="6" width="15.6640625" style="1" customWidth="1"/>
    <col min="7" max="7" width="15.6640625" style="78" customWidth="1"/>
    <col min="8" max="8" width="15.6640625" style="72" customWidth="1"/>
    <col min="9" max="10" width="15.6640625" style="73" customWidth="1"/>
    <col min="11" max="14" width="15.6640625" style="71"/>
    <col min="15" max="16384" width="15.6640625" style="2"/>
  </cols>
  <sheetData>
    <row r="1" spans="1:8" ht="20.399999999999999" customHeight="1" x14ac:dyDescent="0.2">
      <c r="E1" s="108" t="s">
        <v>107</v>
      </c>
    </row>
    <row r="2" spans="1:8" ht="27" customHeight="1" x14ac:dyDescent="0.2">
      <c r="A2" s="24"/>
      <c r="B2" s="25"/>
      <c r="C2" s="25"/>
      <c r="D2" s="26"/>
      <c r="E2" s="70" t="s">
        <v>106</v>
      </c>
      <c r="F2" s="69" t="s">
        <v>73</v>
      </c>
      <c r="G2" s="77" t="s">
        <v>76</v>
      </c>
    </row>
    <row r="3" spans="1:8" ht="31.95" customHeight="1" x14ac:dyDescent="0.2">
      <c r="A3" s="27" t="s">
        <v>46</v>
      </c>
      <c r="B3" s="62"/>
      <c r="C3" s="29"/>
      <c r="D3" s="29"/>
      <c r="E3" s="30"/>
      <c r="G3" s="77" t="s">
        <v>77</v>
      </c>
    </row>
    <row r="4" spans="1:8" ht="27" customHeight="1" x14ac:dyDescent="0.2">
      <c r="A4" s="107" t="s">
        <v>112</v>
      </c>
      <c r="B4" s="31"/>
      <c r="C4" s="31"/>
      <c r="D4" s="31"/>
      <c r="E4" s="32"/>
    </row>
    <row r="5" spans="1:8" ht="24" customHeight="1" x14ac:dyDescent="0.2">
      <c r="A5" s="33" t="s">
        <v>44</v>
      </c>
      <c r="B5" s="31"/>
      <c r="C5" s="31"/>
      <c r="D5" s="31"/>
      <c r="E5" s="32"/>
      <c r="G5" s="77" t="s">
        <v>78</v>
      </c>
    </row>
    <row r="6" spans="1:8" ht="24" customHeight="1" x14ac:dyDescent="0.2">
      <c r="A6" s="100" t="s">
        <v>92</v>
      </c>
      <c r="B6" s="31"/>
      <c r="C6" s="31"/>
      <c r="D6" s="31"/>
      <c r="E6" s="32"/>
    </row>
    <row r="7" spans="1:8" ht="24" customHeight="1" x14ac:dyDescent="0.2">
      <c r="A7" s="100" t="s">
        <v>93</v>
      </c>
      <c r="B7" s="31"/>
      <c r="C7" s="31"/>
      <c r="D7" s="31"/>
      <c r="E7" s="32"/>
    </row>
    <row r="8" spans="1:8" ht="24" customHeight="1" x14ac:dyDescent="0.2">
      <c r="A8" s="34" t="s">
        <v>98</v>
      </c>
      <c r="B8" s="31"/>
      <c r="C8" s="31"/>
      <c r="D8" s="31"/>
      <c r="E8" s="32"/>
    </row>
    <row r="9" spans="1:8" ht="24" customHeight="1" x14ac:dyDescent="0.2">
      <c r="A9" s="34" t="s">
        <v>99</v>
      </c>
      <c r="B9" s="31"/>
      <c r="C9" s="31"/>
      <c r="D9" s="31"/>
      <c r="E9" s="32"/>
    </row>
    <row r="10" spans="1:8" ht="24" customHeight="1" x14ac:dyDescent="0.2">
      <c r="A10" s="33" t="s">
        <v>90</v>
      </c>
      <c r="B10" s="31"/>
      <c r="C10" s="31"/>
      <c r="D10" s="31"/>
      <c r="E10" s="32"/>
    </row>
    <row r="11" spans="1:8" ht="11.4" customHeight="1" thickBot="1" x14ac:dyDescent="0.3">
      <c r="A11" s="35"/>
      <c r="B11" s="36"/>
      <c r="C11" s="36"/>
      <c r="D11" s="37"/>
      <c r="E11" s="35"/>
    </row>
    <row r="12" spans="1:8" ht="49.95" customHeight="1" x14ac:dyDescent="0.2">
      <c r="A12" s="114" t="s">
        <v>25</v>
      </c>
      <c r="B12" s="115"/>
      <c r="C12" s="116"/>
      <c r="D12" s="16">
        <v>62</v>
      </c>
      <c r="E12" s="38" t="s">
        <v>0</v>
      </c>
      <c r="F12" s="4"/>
      <c r="G12" s="79"/>
      <c r="H12" s="76"/>
    </row>
    <row r="13" spans="1:8" ht="49.95" customHeight="1" thickBot="1" x14ac:dyDescent="0.25">
      <c r="A13" s="117" t="s">
        <v>91</v>
      </c>
      <c r="B13" s="118"/>
      <c r="C13" s="119"/>
      <c r="D13" s="17">
        <v>240000</v>
      </c>
      <c r="E13" s="38" t="s">
        <v>1</v>
      </c>
      <c r="F13" s="6"/>
      <c r="G13" s="79"/>
      <c r="H13" s="76"/>
    </row>
    <row r="14" spans="1:8" ht="11.4" customHeight="1" x14ac:dyDescent="0.2">
      <c r="A14" s="120"/>
      <c r="B14" s="120"/>
      <c r="C14" s="120"/>
      <c r="D14" s="120"/>
      <c r="E14" s="120"/>
    </row>
    <row r="15" spans="1:8" ht="27" customHeight="1" x14ac:dyDescent="0.2">
      <c r="A15" s="39" t="s">
        <v>28</v>
      </c>
      <c r="B15" s="40"/>
      <c r="C15" s="40"/>
      <c r="D15" s="41"/>
      <c r="E15" s="42"/>
    </row>
    <row r="16" spans="1:8" ht="49.95" customHeight="1" x14ac:dyDescent="0.2">
      <c r="A16" s="121" t="s">
        <v>6</v>
      </c>
      <c r="B16" s="121"/>
      <c r="C16" s="121"/>
      <c r="D16" s="43">
        <f>D13</f>
        <v>240000</v>
      </c>
      <c r="E16" s="89" t="s">
        <v>1</v>
      </c>
    </row>
    <row r="17" spans="1:12" ht="49.95" customHeight="1" x14ac:dyDescent="0.2">
      <c r="A17" s="122" t="s">
        <v>108</v>
      </c>
      <c r="B17" s="123"/>
      <c r="C17" s="123"/>
      <c r="D17" s="43">
        <v>410000</v>
      </c>
      <c r="E17" s="89" t="s">
        <v>1</v>
      </c>
      <c r="F17" s="1" t="s">
        <v>73</v>
      </c>
      <c r="G17" s="110" t="s">
        <v>74</v>
      </c>
      <c r="H17" s="111"/>
      <c r="I17" s="111"/>
      <c r="J17" s="111"/>
      <c r="K17" s="111"/>
      <c r="L17" s="111"/>
    </row>
    <row r="18" spans="1:12" ht="19.2" customHeight="1" x14ac:dyDescent="0.2">
      <c r="A18" s="45"/>
      <c r="B18" s="40"/>
      <c r="C18" s="40"/>
      <c r="D18" s="41" t="s">
        <v>7</v>
      </c>
      <c r="E18" s="42"/>
    </row>
    <row r="19" spans="1:12" ht="49.95" customHeight="1" x14ac:dyDescent="0.2">
      <c r="A19" s="124" t="s">
        <v>27</v>
      </c>
      <c r="B19" s="125"/>
      <c r="C19" s="126"/>
      <c r="D19" s="43">
        <f>MIN(D16:D17)</f>
        <v>240000</v>
      </c>
      <c r="E19" s="89" t="s">
        <v>1</v>
      </c>
    </row>
    <row r="20" spans="1:12" ht="11.4" customHeight="1" thickBot="1" x14ac:dyDescent="0.25">
      <c r="A20" s="42"/>
      <c r="B20" s="40"/>
      <c r="C20" s="40"/>
      <c r="D20" s="41"/>
      <c r="E20" s="42"/>
    </row>
    <row r="21" spans="1:12" ht="49.95" customHeight="1" thickTop="1" x14ac:dyDescent="0.2">
      <c r="A21" s="127" t="s">
        <v>109</v>
      </c>
      <c r="B21" s="128"/>
      <c r="C21" s="128"/>
      <c r="D21" s="91">
        <f>ROUNDDOWN(D19*式等!C4,0)</f>
        <v>23030</v>
      </c>
      <c r="E21" s="47" t="s">
        <v>1</v>
      </c>
      <c r="F21" s="6" t="s">
        <v>73</v>
      </c>
      <c r="G21" s="80" t="s">
        <v>75</v>
      </c>
      <c r="H21" s="74"/>
      <c r="I21" s="75"/>
    </row>
    <row r="22" spans="1:12" ht="49.95" customHeight="1" x14ac:dyDescent="0.2">
      <c r="A22" s="129" t="s">
        <v>110</v>
      </c>
      <c r="B22" s="130"/>
      <c r="C22" s="130"/>
      <c r="D22" s="92">
        <f>ROUNDDOWN(IF(D12&gt;=40,IF(D12&lt;65,D19*式等!C8,"0")),0)</f>
        <v>3643</v>
      </c>
      <c r="E22" s="90" t="s">
        <v>1</v>
      </c>
      <c r="F22" s="6" t="s">
        <v>73</v>
      </c>
      <c r="G22" s="80" t="s">
        <v>75</v>
      </c>
      <c r="H22" s="74"/>
      <c r="I22" s="75"/>
    </row>
    <row r="23" spans="1:12" ht="49.95" customHeight="1" thickBot="1" x14ac:dyDescent="0.25">
      <c r="A23" s="131" t="s">
        <v>111</v>
      </c>
      <c r="B23" s="132"/>
      <c r="C23" s="133"/>
      <c r="D23" s="93">
        <f>ROUNDDOWN(D19*式等!C16,0)</f>
        <v>552</v>
      </c>
      <c r="E23" s="49" t="s">
        <v>1</v>
      </c>
      <c r="F23" s="6" t="s">
        <v>73</v>
      </c>
      <c r="G23" s="80" t="s">
        <v>75</v>
      </c>
      <c r="H23" s="74"/>
      <c r="I23" s="75"/>
    </row>
    <row r="24" spans="1:12" ht="11.4" customHeight="1" thickTop="1" x14ac:dyDescent="0.2">
      <c r="A24" s="50"/>
      <c r="B24" s="51"/>
      <c r="C24" s="51"/>
      <c r="D24" s="52"/>
      <c r="E24" s="53"/>
      <c r="F24" s="6"/>
      <c r="G24" s="79"/>
      <c r="H24" s="76"/>
      <c r="I24" s="75"/>
    </row>
    <row r="25" spans="1:12" ht="24" customHeight="1" thickBot="1" x14ac:dyDescent="0.25">
      <c r="A25" s="101" t="s">
        <v>40</v>
      </c>
      <c r="B25" s="51"/>
      <c r="C25" s="51"/>
      <c r="D25" s="52"/>
      <c r="E25" s="53"/>
      <c r="F25" s="6"/>
      <c r="G25" s="79"/>
      <c r="H25" s="76"/>
      <c r="I25" s="75"/>
    </row>
    <row r="26" spans="1:12" ht="33" customHeight="1" thickBot="1" x14ac:dyDescent="0.25">
      <c r="A26" s="134" t="s">
        <v>47</v>
      </c>
      <c r="B26" s="135"/>
      <c r="C26" s="136"/>
      <c r="D26" s="112" t="s">
        <v>104</v>
      </c>
      <c r="E26" s="113"/>
      <c r="F26" s="6"/>
      <c r="G26" s="79"/>
      <c r="H26" s="76"/>
      <c r="I26" s="75"/>
    </row>
    <row r="27" spans="1:12" ht="33" customHeight="1" x14ac:dyDescent="0.2">
      <c r="A27" s="137" t="s">
        <v>55</v>
      </c>
      <c r="B27" s="146"/>
      <c r="C27" s="143" t="s">
        <v>23</v>
      </c>
      <c r="D27" s="55" t="s">
        <v>24</v>
      </c>
      <c r="E27" s="56">
        <f>ROUND(D21*式等!C19,0)</f>
        <v>270568</v>
      </c>
      <c r="F27" s="6"/>
      <c r="G27" s="79"/>
      <c r="H27" s="76"/>
      <c r="I27" s="75"/>
    </row>
    <row r="28" spans="1:12" ht="33" customHeight="1" x14ac:dyDescent="0.2">
      <c r="A28" s="139"/>
      <c r="B28" s="147"/>
      <c r="C28" s="144"/>
      <c r="D28" s="94" t="s">
        <v>2</v>
      </c>
      <c r="E28" s="95">
        <f>ROUND(D22*式等!C19,0)</f>
        <v>42800</v>
      </c>
      <c r="F28" s="6"/>
      <c r="G28" s="79"/>
      <c r="H28" s="76"/>
      <c r="I28" s="75"/>
    </row>
    <row r="29" spans="1:12" ht="33" customHeight="1" thickBot="1" x14ac:dyDescent="0.25">
      <c r="A29" s="139"/>
      <c r="B29" s="147"/>
      <c r="C29" s="145"/>
      <c r="D29" s="57" t="s">
        <v>96</v>
      </c>
      <c r="E29" s="58">
        <f>ROUND(D23*式等!C19,0)</f>
        <v>6485</v>
      </c>
      <c r="F29" s="6"/>
      <c r="G29" s="79"/>
      <c r="H29" s="76"/>
      <c r="I29" s="75"/>
    </row>
    <row r="30" spans="1:12" ht="33" customHeight="1" x14ac:dyDescent="0.2">
      <c r="A30" s="139"/>
      <c r="B30" s="147"/>
      <c r="C30" s="143" t="s">
        <v>4</v>
      </c>
      <c r="D30" s="55" t="s">
        <v>24</v>
      </c>
      <c r="E30" s="56">
        <f>ROUND(D21*式等!C25,0)</f>
        <v>136610</v>
      </c>
      <c r="F30" s="6"/>
      <c r="G30" s="79"/>
      <c r="H30" s="76"/>
      <c r="I30" s="75"/>
    </row>
    <row r="31" spans="1:12" ht="33" customHeight="1" x14ac:dyDescent="0.2">
      <c r="A31" s="139"/>
      <c r="B31" s="147"/>
      <c r="C31" s="144"/>
      <c r="D31" s="94" t="s">
        <v>2</v>
      </c>
      <c r="E31" s="95">
        <f>ROUND(D22*式等!C25,0)</f>
        <v>21610</v>
      </c>
      <c r="F31" s="6"/>
      <c r="G31" s="79"/>
      <c r="H31" s="76"/>
      <c r="I31" s="75"/>
    </row>
    <row r="32" spans="1:12" ht="33" customHeight="1" thickBot="1" x14ac:dyDescent="0.25">
      <c r="A32" s="141"/>
      <c r="B32" s="148"/>
      <c r="C32" s="145"/>
      <c r="D32" s="57" t="s">
        <v>96</v>
      </c>
      <c r="E32" s="58">
        <f>ROUND(D23*式等!C25,0)</f>
        <v>3274</v>
      </c>
      <c r="F32" s="6"/>
      <c r="G32" s="79"/>
      <c r="H32" s="76"/>
      <c r="I32" s="75"/>
    </row>
    <row r="33" spans="1:9" ht="33" customHeight="1" x14ac:dyDescent="0.2">
      <c r="A33" s="137" t="s">
        <v>54</v>
      </c>
      <c r="B33" s="146"/>
      <c r="C33" s="149" t="s">
        <v>23</v>
      </c>
      <c r="D33" s="55" t="s">
        <v>24</v>
      </c>
      <c r="E33" s="56">
        <f>ROUND((D21+D21*式等!C20),0)</f>
        <v>271454</v>
      </c>
      <c r="F33" s="6"/>
      <c r="G33" s="79"/>
      <c r="H33" s="76"/>
      <c r="I33" s="75"/>
    </row>
    <row r="34" spans="1:9" ht="33" customHeight="1" x14ac:dyDescent="0.2">
      <c r="A34" s="139"/>
      <c r="B34" s="147"/>
      <c r="C34" s="150"/>
      <c r="D34" s="94" t="s">
        <v>2</v>
      </c>
      <c r="E34" s="95">
        <f>ROUND((D22+D22*式等!C20),0)</f>
        <v>42940</v>
      </c>
      <c r="F34" s="6"/>
      <c r="G34" s="79"/>
      <c r="H34" s="76"/>
      <c r="I34" s="75"/>
    </row>
    <row r="35" spans="1:9" ht="33" customHeight="1" thickBot="1" x14ac:dyDescent="0.25">
      <c r="A35" s="139"/>
      <c r="B35" s="147"/>
      <c r="C35" s="145"/>
      <c r="D35" s="57" t="s">
        <v>96</v>
      </c>
      <c r="E35" s="58">
        <f>ROUND((D23+D23*式等!C20),0)</f>
        <v>6506</v>
      </c>
      <c r="F35" s="6"/>
      <c r="G35" s="79"/>
      <c r="H35" s="76"/>
      <c r="I35" s="75"/>
    </row>
    <row r="36" spans="1:9" ht="33" customHeight="1" x14ac:dyDescent="0.2">
      <c r="A36" s="139"/>
      <c r="B36" s="147"/>
      <c r="C36" s="149" t="s">
        <v>31</v>
      </c>
      <c r="D36" s="55" t="s">
        <v>24</v>
      </c>
      <c r="E36" s="56">
        <f>ROUND((D21+D21*式等!C26),0)</f>
        <v>137058</v>
      </c>
      <c r="F36" s="6"/>
      <c r="G36" s="79"/>
      <c r="H36" s="76"/>
      <c r="I36" s="75"/>
    </row>
    <row r="37" spans="1:9" ht="33" customHeight="1" x14ac:dyDescent="0.2">
      <c r="A37" s="139"/>
      <c r="B37" s="147"/>
      <c r="C37" s="150"/>
      <c r="D37" s="94" t="s">
        <v>2</v>
      </c>
      <c r="E37" s="95">
        <f>ROUND((D22+D22*式等!C26),0)</f>
        <v>21680</v>
      </c>
      <c r="F37" s="6"/>
      <c r="G37" s="79"/>
      <c r="H37" s="76"/>
      <c r="I37" s="75"/>
    </row>
    <row r="38" spans="1:9" ht="33" customHeight="1" thickBot="1" x14ac:dyDescent="0.25">
      <c r="A38" s="141"/>
      <c r="B38" s="148"/>
      <c r="C38" s="145"/>
      <c r="D38" s="57" t="s">
        <v>96</v>
      </c>
      <c r="E38" s="58">
        <f>ROUND((D23+D23*式等!C26),0)</f>
        <v>3285</v>
      </c>
      <c r="F38" s="6"/>
      <c r="G38" s="79"/>
      <c r="H38" s="76"/>
      <c r="I38" s="75"/>
    </row>
    <row r="39" spans="1:9" ht="33" customHeight="1" x14ac:dyDescent="0.2">
      <c r="A39" s="137" t="s">
        <v>48</v>
      </c>
      <c r="B39" s="138"/>
      <c r="C39" s="143" t="s">
        <v>23</v>
      </c>
      <c r="D39" s="59" t="s">
        <v>24</v>
      </c>
      <c r="E39" s="56">
        <f>D21*12</f>
        <v>276360</v>
      </c>
      <c r="F39" s="6"/>
      <c r="G39" s="79"/>
      <c r="H39" s="76"/>
      <c r="I39" s="75"/>
    </row>
    <row r="40" spans="1:9" ht="33" customHeight="1" x14ac:dyDescent="0.2">
      <c r="A40" s="139"/>
      <c r="B40" s="140"/>
      <c r="C40" s="144"/>
      <c r="D40" s="96" t="s">
        <v>2</v>
      </c>
      <c r="E40" s="95">
        <f>D22*12</f>
        <v>43716</v>
      </c>
      <c r="F40" s="6"/>
      <c r="G40" s="79"/>
      <c r="H40" s="76"/>
      <c r="I40" s="75"/>
    </row>
    <row r="41" spans="1:9" ht="33" customHeight="1" thickBot="1" x14ac:dyDescent="0.25">
      <c r="A41" s="139"/>
      <c r="B41" s="140"/>
      <c r="C41" s="145"/>
      <c r="D41" s="57" t="s">
        <v>96</v>
      </c>
      <c r="E41" s="58">
        <f>D23*12</f>
        <v>6624</v>
      </c>
      <c r="F41" s="6"/>
      <c r="G41" s="79"/>
      <c r="H41" s="76"/>
      <c r="I41" s="75"/>
    </row>
    <row r="42" spans="1:9" ht="33" customHeight="1" x14ac:dyDescent="0.2">
      <c r="A42" s="139"/>
      <c r="B42" s="140"/>
      <c r="C42" s="143" t="s">
        <v>4</v>
      </c>
      <c r="D42" s="59" t="s">
        <v>24</v>
      </c>
      <c r="E42" s="56">
        <f>D21*6</f>
        <v>138180</v>
      </c>
      <c r="F42" s="6"/>
      <c r="G42" s="79"/>
      <c r="H42" s="76"/>
      <c r="I42" s="75"/>
    </row>
    <row r="43" spans="1:9" ht="33" customHeight="1" x14ac:dyDescent="0.2">
      <c r="A43" s="139"/>
      <c r="B43" s="140"/>
      <c r="C43" s="144"/>
      <c r="D43" s="96" t="s">
        <v>2</v>
      </c>
      <c r="E43" s="95">
        <f>D22*6</f>
        <v>21858</v>
      </c>
      <c r="F43" s="6"/>
      <c r="G43" s="79"/>
      <c r="H43" s="76"/>
      <c r="I43" s="75"/>
    </row>
    <row r="44" spans="1:9" ht="33" customHeight="1" thickBot="1" x14ac:dyDescent="0.25">
      <c r="A44" s="141"/>
      <c r="B44" s="142"/>
      <c r="C44" s="145"/>
      <c r="D44" s="57" t="s">
        <v>96</v>
      </c>
      <c r="E44" s="97">
        <f>D23*6</f>
        <v>3312</v>
      </c>
      <c r="F44" s="6"/>
      <c r="G44" s="79"/>
      <c r="H44" s="76"/>
      <c r="I44" s="75"/>
    </row>
    <row r="45" spans="1:9" ht="22.8" customHeight="1" x14ac:dyDescent="0.2">
      <c r="A45" s="61" t="s">
        <v>97</v>
      </c>
      <c r="B45" s="51"/>
      <c r="C45" s="51"/>
      <c r="D45" s="52"/>
      <c r="E45" s="53"/>
      <c r="F45" s="6"/>
      <c r="G45" s="79"/>
      <c r="H45" s="76"/>
      <c r="I45" s="75"/>
    </row>
    <row r="46" spans="1:9" ht="44.25" customHeight="1" x14ac:dyDescent="0.2">
      <c r="A46" s="10"/>
      <c r="B46" s="11"/>
      <c r="C46" s="11"/>
      <c r="D46" s="12"/>
      <c r="E46" s="13"/>
      <c r="F46" s="6"/>
      <c r="G46" s="79"/>
      <c r="H46" s="76"/>
      <c r="I46" s="75"/>
    </row>
    <row r="47" spans="1:9" ht="44.25" customHeight="1" x14ac:dyDescent="0.2">
      <c r="A47" s="10"/>
      <c r="B47" s="11"/>
      <c r="C47" s="11"/>
      <c r="D47" s="12"/>
      <c r="E47" s="13"/>
      <c r="F47" s="6"/>
      <c r="G47" s="79"/>
      <c r="H47" s="76"/>
      <c r="I47" s="75"/>
    </row>
    <row r="48" spans="1:9" ht="44.25" customHeight="1" x14ac:dyDescent="0.2">
      <c r="A48" s="10"/>
      <c r="B48" s="11"/>
      <c r="C48" s="11"/>
      <c r="D48" s="12"/>
      <c r="E48" s="13"/>
      <c r="F48" s="6"/>
      <c r="G48" s="79"/>
      <c r="H48" s="76"/>
      <c r="I48" s="75"/>
    </row>
    <row r="49" spans="1:9" ht="44.25" customHeight="1" x14ac:dyDescent="0.2">
      <c r="A49" s="10"/>
      <c r="B49" s="11"/>
      <c r="C49" s="11"/>
      <c r="D49" s="12"/>
      <c r="E49" s="13"/>
      <c r="F49" s="6"/>
      <c r="G49" s="79"/>
      <c r="H49" s="76"/>
      <c r="I49" s="75"/>
    </row>
    <row r="50" spans="1:9" ht="44.25" customHeight="1" x14ac:dyDescent="0.2">
      <c r="A50" s="10"/>
      <c r="B50" s="11"/>
      <c r="C50" s="11"/>
      <c r="D50" s="12"/>
      <c r="E50" s="13"/>
      <c r="F50" s="6"/>
      <c r="G50" s="79"/>
      <c r="H50" s="76"/>
      <c r="I50" s="75"/>
    </row>
    <row r="51" spans="1:9" ht="44.25" customHeight="1" x14ac:dyDescent="0.2">
      <c r="A51" s="10"/>
      <c r="B51" s="11"/>
      <c r="C51" s="11"/>
      <c r="D51" s="12"/>
      <c r="E51" s="13"/>
      <c r="F51" s="6"/>
      <c r="G51" s="79"/>
      <c r="H51" s="76"/>
      <c r="I51" s="75"/>
    </row>
    <row r="52" spans="1:9" ht="44.25" customHeight="1" x14ac:dyDescent="0.2">
      <c r="A52" s="10"/>
      <c r="B52" s="11"/>
      <c r="C52" s="11"/>
      <c r="D52" s="12"/>
      <c r="E52" s="13"/>
      <c r="F52" s="6"/>
      <c r="G52" s="79"/>
      <c r="H52" s="76"/>
      <c r="I52" s="75"/>
    </row>
    <row r="53" spans="1:9" ht="44.25" customHeight="1" x14ac:dyDescent="0.2">
      <c r="A53" s="10"/>
      <c r="B53" s="11"/>
      <c r="C53" s="11"/>
      <c r="D53" s="12"/>
      <c r="E53" s="13"/>
      <c r="F53" s="6"/>
      <c r="G53" s="79"/>
      <c r="H53" s="76"/>
      <c r="I53" s="75"/>
    </row>
    <row r="54" spans="1:9" ht="44.25" customHeight="1" x14ac:dyDescent="0.2">
      <c r="A54" s="10"/>
      <c r="B54" s="11"/>
      <c r="C54" s="11"/>
      <c r="D54" s="12"/>
      <c r="E54" s="13"/>
      <c r="F54" s="6"/>
      <c r="G54" s="79"/>
      <c r="H54" s="76"/>
      <c r="I54" s="75"/>
    </row>
    <row r="55" spans="1:9" ht="44.25" customHeight="1" x14ac:dyDescent="0.2">
      <c r="A55" s="10"/>
      <c r="B55" s="11"/>
      <c r="C55" s="11"/>
      <c r="D55" s="12"/>
      <c r="E55" s="13"/>
      <c r="F55" s="6"/>
      <c r="G55" s="79"/>
      <c r="H55" s="76"/>
      <c r="I55" s="75"/>
    </row>
    <row r="56" spans="1:9" ht="44.25" customHeight="1" x14ac:dyDescent="0.2">
      <c r="A56" s="10"/>
      <c r="B56" s="11"/>
      <c r="C56" s="11"/>
      <c r="D56" s="12"/>
      <c r="E56" s="13"/>
      <c r="F56" s="6"/>
      <c r="G56" s="79"/>
      <c r="H56" s="76"/>
      <c r="I56" s="75"/>
    </row>
    <row r="57" spans="1:9" ht="44.25" customHeight="1" x14ac:dyDescent="0.2">
      <c r="A57" s="10"/>
      <c r="B57" s="11"/>
      <c r="C57" s="11"/>
      <c r="D57" s="12"/>
      <c r="E57" s="13"/>
      <c r="F57" s="6"/>
      <c r="G57" s="79"/>
      <c r="H57" s="76"/>
      <c r="I57" s="75"/>
    </row>
  </sheetData>
  <protectedRanges>
    <protectedRange sqref="D12:D13" name="範囲1"/>
  </protectedRanges>
  <mergeCells count="21">
    <mergeCell ref="C33:C35"/>
    <mergeCell ref="C36:C38"/>
    <mergeCell ref="A33:B38"/>
    <mergeCell ref="A39:B44"/>
    <mergeCell ref="C39:C41"/>
    <mergeCell ref="C42:C44"/>
    <mergeCell ref="A12:C12"/>
    <mergeCell ref="A13:C13"/>
    <mergeCell ref="A14:E14"/>
    <mergeCell ref="A16:C16"/>
    <mergeCell ref="A17:C17"/>
    <mergeCell ref="G17:L17"/>
    <mergeCell ref="A23:C23"/>
    <mergeCell ref="C27:C29"/>
    <mergeCell ref="C30:C32"/>
    <mergeCell ref="A27:B32"/>
    <mergeCell ref="A19:C19"/>
    <mergeCell ref="A21:C21"/>
    <mergeCell ref="A22:C22"/>
    <mergeCell ref="A26:C26"/>
    <mergeCell ref="D26:E26"/>
  </mergeCells>
  <phoneticPr fontId="2"/>
  <pageMargins left="0.95" right="0.4" top="0.78" bottom="0.56999999999999995" header="0.31496062992125984" footer="0.37"/>
  <pageSetup paperSize="9" scale="56"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1"/>
  <sheetViews>
    <sheetView topLeftCell="A4" zoomScaleNormal="100" zoomScaleSheetLayoutView="90" workbookViewId="0">
      <selection activeCell="C20" sqref="C20"/>
    </sheetView>
  </sheetViews>
  <sheetFormatPr defaultColWidth="9" defaultRowHeight="16.2" x14ac:dyDescent="0.2"/>
  <cols>
    <col min="1" max="1" width="5.21875" style="14" customWidth="1"/>
    <col min="2" max="2" width="33.88671875" style="14" customWidth="1"/>
    <col min="3" max="3" width="17.77734375" style="14" customWidth="1"/>
    <col min="4" max="4" width="10.77734375" style="14" customWidth="1"/>
    <col min="5" max="6" width="9" style="14"/>
    <col min="7" max="7" width="10.88671875" style="14" bestFit="1" customWidth="1"/>
    <col min="8" max="16384" width="9" style="14"/>
  </cols>
  <sheetData>
    <row r="1" spans="1:16" ht="19.95" customHeight="1" x14ac:dyDescent="0.2">
      <c r="A1" s="18"/>
      <c r="B1" s="18"/>
      <c r="C1" s="18"/>
      <c r="D1" s="18"/>
      <c r="E1" s="19"/>
      <c r="F1" s="19"/>
      <c r="G1" s="19"/>
      <c r="H1" s="19"/>
      <c r="I1" s="19"/>
      <c r="J1" s="19"/>
      <c r="K1" s="19"/>
      <c r="L1" s="19"/>
      <c r="M1" s="19"/>
      <c r="N1" s="19"/>
      <c r="O1" s="19"/>
      <c r="P1" s="19"/>
    </row>
    <row r="2" spans="1:16" ht="19.95" customHeight="1" x14ac:dyDescent="0.2">
      <c r="A2" s="20">
        <v>1</v>
      </c>
      <c r="B2" s="18" t="s">
        <v>8</v>
      </c>
      <c r="C2" s="63">
        <v>9.5960000000000004E-2</v>
      </c>
      <c r="D2" s="21" t="s">
        <v>66</v>
      </c>
      <c r="F2" s="18" t="s">
        <v>67</v>
      </c>
      <c r="N2" s="19"/>
      <c r="O2" s="19"/>
      <c r="P2" s="19"/>
    </row>
    <row r="3" spans="1:16" ht="20.25" customHeight="1" x14ac:dyDescent="0.2">
      <c r="A3" s="20"/>
      <c r="B3" s="18"/>
      <c r="C3" s="67">
        <v>9.5960000000000004E-2</v>
      </c>
      <c r="D3" s="21" t="s">
        <v>79</v>
      </c>
      <c r="E3" s="19"/>
      <c r="F3" s="18" t="s">
        <v>103</v>
      </c>
      <c r="G3" s="19"/>
      <c r="H3" s="19"/>
      <c r="I3" s="19"/>
      <c r="J3" s="19"/>
      <c r="K3" s="19"/>
      <c r="L3" s="19"/>
      <c r="M3" s="19"/>
      <c r="N3" s="19"/>
      <c r="O3" s="19"/>
      <c r="P3" s="19"/>
    </row>
    <row r="4" spans="1:16" ht="20.25" customHeight="1" x14ac:dyDescent="0.2">
      <c r="A4" s="20"/>
      <c r="B4" s="18"/>
      <c r="C4" s="98">
        <v>9.5960000000000004E-2</v>
      </c>
      <c r="D4" s="21" t="s">
        <v>94</v>
      </c>
      <c r="E4" s="19"/>
      <c r="F4" s="105" t="s">
        <v>105</v>
      </c>
      <c r="G4" s="106">
        <v>46037</v>
      </c>
      <c r="H4" s="19"/>
      <c r="I4" s="19"/>
      <c r="J4" s="19"/>
      <c r="K4" s="19"/>
      <c r="L4" s="19"/>
      <c r="M4" s="19"/>
      <c r="N4" s="19"/>
      <c r="O4" s="19"/>
      <c r="P4" s="19"/>
    </row>
    <row r="5" spans="1:16" ht="9" customHeight="1" x14ac:dyDescent="0.2">
      <c r="A5" s="20"/>
      <c r="B5" s="18"/>
      <c r="C5" s="65"/>
      <c r="D5" s="21"/>
      <c r="E5" s="19"/>
      <c r="G5" s="19"/>
      <c r="H5" s="19"/>
      <c r="I5" s="19"/>
      <c r="J5" s="19"/>
      <c r="K5" s="19"/>
      <c r="L5" s="19"/>
      <c r="M5" s="19"/>
      <c r="N5" s="19"/>
      <c r="O5" s="19"/>
      <c r="P5" s="19"/>
    </row>
    <row r="6" spans="1:16" ht="20.25" customHeight="1" x14ac:dyDescent="0.2">
      <c r="A6" s="20">
        <v>2</v>
      </c>
      <c r="B6" s="18" t="s">
        <v>13</v>
      </c>
      <c r="C6" s="63">
        <v>1.6660000000000001E-2</v>
      </c>
      <c r="D6" s="21" t="s">
        <v>66</v>
      </c>
      <c r="E6" s="18"/>
      <c r="K6" s="19"/>
      <c r="L6" s="19"/>
      <c r="M6" s="19"/>
      <c r="N6" s="19"/>
      <c r="O6" s="19"/>
      <c r="P6" s="19"/>
    </row>
    <row r="7" spans="1:16" ht="20.25" customHeight="1" x14ac:dyDescent="0.2">
      <c r="A7" s="20"/>
      <c r="B7" s="18"/>
      <c r="C7" s="67">
        <v>1.618E-2</v>
      </c>
      <c r="D7" s="21" t="s">
        <v>79</v>
      </c>
      <c r="E7" s="18"/>
      <c r="F7" s="19"/>
      <c r="G7" s="19"/>
      <c r="H7" s="19"/>
      <c r="I7" s="19"/>
      <c r="J7" s="19"/>
      <c r="K7" s="19"/>
      <c r="L7" s="19"/>
      <c r="M7" s="19"/>
      <c r="N7" s="19"/>
      <c r="O7" s="19"/>
      <c r="P7" s="19"/>
    </row>
    <row r="8" spans="1:16" ht="20.25" customHeight="1" x14ac:dyDescent="0.2">
      <c r="A8" s="20"/>
      <c r="B8" s="18"/>
      <c r="C8" s="98">
        <v>1.5180000000000001E-2</v>
      </c>
      <c r="D8" s="21" t="s">
        <v>94</v>
      </c>
      <c r="E8" s="18"/>
      <c r="F8" s="105" t="s">
        <v>105</v>
      </c>
      <c r="G8" s="106">
        <v>46049</v>
      </c>
      <c r="H8" s="19"/>
      <c r="I8" s="19"/>
      <c r="J8" s="19"/>
      <c r="K8" s="19"/>
      <c r="L8" s="19"/>
      <c r="M8" s="19"/>
      <c r="N8" s="19"/>
      <c r="O8" s="19"/>
      <c r="P8" s="19"/>
    </row>
    <row r="9" spans="1:16" ht="20.25" customHeight="1" x14ac:dyDescent="0.2">
      <c r="A9" s="20"/>
      <c r="B9" s="18" t="s">
        <v>101</v>
      </c>
      <c r="C9" s="65"/>
      <c r="D9" s="21"/>
      <c r="E9" s="18"/>
      <c r="F9" s="19"/>
      <c r="G9" s="19"/>
      <c r="H9" s="19"/>
      <c r="I9" s="19"/>
      <c r="J9" s="19"/>
      <c r="K9" s="19"/>
      <c r="L9" s="19"/>
      <c r="M9" s="19"/>
      <c r="N9" s="19"/>
      <c r="O9" s="19"/>
      <c r="P9" s="19"/>
    </row>
    <row r="10" spans="1:16" ht="20.25" customHeight="1" x14ac:dyDescent="0.2">
      <c r="A10" s="20"/>
      <c r="B10" s="85" t="s">
        <v>56</v>
      </c>
      <c r="C10" s="86"/>
      <c r="D10" s="87"/>
      <c r="E10" s="85"/>
      <c r="F10" s="88"/>
      <c r="G10" s="88"/>
      <c r="H10" s="88"/>
      <c r="I10" s="88"/>
      <c r="J10" s="19"/>
      <c r="K10" s="19"/>
      <c r="L10" s="19"/>
      <c r="M10" s="19"/>
      <c r="N10" s="19"/>
      <c r="O10" s="19"/>
      <c r="P10" s="19"/>
    </row>
    <row r="11" spans="1:16" ht="20.25" customHeight="1" x14ac:dyDescent="0.2">
      <c r="A11" s="20"/>
      <c r="B11" s="81" t="s">
        <v>57</v>
      </c>
      <c r="C11" s="82"/>
      <c r="D11" s="83"/>
      <c r="E11" s="81"/>
      <c r="F11" s="84"/>
      <c r="G11" s="84"/>
      <c r="H11" s="84"/>
      <c r="I11" s="84"/>
      <c r="J11" s="19"/>
      <c r="K11" s="19"/>
      <c r="L11" s="19"/>
      <c r="M11" s="19"/>
      <c r="N11" s="19"/>
      <c r="O11" s="19"/>
      <c r="P11" s="19"/>
    </row>
    <row r="12" spans="1:16" ht="20.25" customHeight="1" x14ac:dyDescent="0.2">
      <c r="A12" s="20"/>
      <c r="B12" s="18" t="s">
        <v>102</v>
      </c>
      <c r="C12" s="65"/>
      <c r="D12" s="21"/>
      <c r="E12" s="18"/>
      <c r="F12" s="19"/>
      <c r="G12" s="19"/>
      <c r="H12" s="19"/>
      <c r="I12" s="19"/>
      <c r="J12" s="19"/>
      <c r="K12" s="19"/>
      <c r="L12" s="19"/>
      <c r="M12" s="19"/>
      <c r="N12" s="19"/>
      <c r="O12" s="19"/>
      <c r="P12" s="19"/>
    </row>
    <row r="13" spans="1:16" ht="20.25" customHeight="1" x14ac:dyDescent="0.2">
      <c r="A13" s="20"/>
      <c r="B13" s="85" t="s">
        <v>58</v>
      </c>
      <c r="C13" s="86"/>
      <c r="D13" s="87"/>
      <c r="E13" s="85"/>
      <c r="F13" s="88"/>
      <c r="G13" s="88"/>
      <c r="H13" s="88"/>
      <c r="I13" s="88"/>
      <c r="J13" s="19"/>
      <c r="K13" s="19"/>
      <c r="L13" s="19"/>
      <c r="M13" s="19"/>
      <c r="N13" s="19"/>
      <c r="O13" s="19"/>
      <c r="P13" s="19"/>
    </row>
    <row r="14" spans="1:16" ht="20.25" customHeight="1" x14ac:dyDescent="0.2">
      <c r="A14" s="20"/>
      <c r="B14" s="81" t="s">
        <v>59</v>
      </c>
      <c r="C14" s="82"/>
      <c r="D14" s="83"/>
      <c r="E14" s="81"/>
      <c r="F14" s="84"/>
      <c r="G14" s="84"/>
      <c r="H14" s="84"/>
      <c r="I14" s="84"/>
      <c r="J14" s="19"/>
      <c r="K14" s="19"/>
      <c r="L14" s="19"/>
      <c r="M14" s="19"/>
      <c r="N14" s="19"/>
      <c r="O14" s="19"/>
      <c r="P14" s="19"/>
    </row>
    <row r="15" spans="1:16" ht="9" customHeight="1" x14ac:dyDescent="0.2">
      <c r="A15" s="20"/>
      <c r="B15" s="18"/>
      <c r="C15" s="64"/>
      <c r="D15" s="18"/>
      <c r="E15" s="19"/>
      <c r="F15" s="19"/>
      <c r="G15" s="19"/>
      <c r="H15" s="19"/>
      <c r="I15" s="19"/>
      <c r="J15" s="19"/>
      <c r="K15" s="19"/>
      <c r="L15" s="19"/>
      <c r="M15" s="19"/>
      <c r="N15" s="19"/>
      <c r="O15" s="19"/>
      <c r="P15" s="19"/>
    </row>
    <row r="16" spans="1:16" ht="19.95" customHeight="1" x14ac:dyDescent="0.2">
      <c r="A16" s="20">
        <v>3</v>
      </c>
      <c r="B16" s="18" t="s">
        <v>95</v>
      </c>
      <c r="C16" s="99">
        <v>2.3E-3</v>
      </c>
      <c r="D16" s="21" t="s">
        <v>94</v>
      </c>
      <c r="E16" s="19"/>
      <c r="F16" s="105" t="s">
        <v>105</v>
      </c>
      <c r="G16" s="106">
        <v>46049</v>
      </c>
      <c r="H16" s="19"/>
      <c r="I16" s="19"/>
      <c r="J16" s="19"/>
      <c r="K16" s="19"/>
      <c r="L16" s="19"/>
      <c r="M16" s="19"/>
      <c r="N16" s="19"/>
      <c r="O16" s="19"/>
      <c r="P16" s="19"/>
    </row>
    <row r="17" spans="1:16" ht="7.8" customHeight="1" x14ac:dyDescent="0.2">
      <c r="A17" s="20"/>
      <c r="B17" s="18"/>
      <c r="C17" s="64"/>
      <c r="D17" s="18"/>
      <c r="E17" s="19"/>
      <c r="F17" s="19"/>
      <c r="G17" s="19"/>
      <c r="H17" s="19"/>
      <c r="I17" s="19"/>
      <c r="J17" s="19"/>
      <c r="K17" s="19"/>
      <c r="L17" s="19"/>
      <c r="M17" s="19"/>
      <c r="N17" s="19"/>
      <c r="O17" s="19"/>
      <c r="P17" s="19"/>
    </row>
    <row r="18" spans="1:16" ht="20.25" customHeight="1" x14ac:dyDescent="0.2">
      <c r="A18" s="20">
        <v>4</v>
      </c>
      <c r="B18" s="18" t="s">
        <v>29</v>
      </c>
      <c r="C18" s="64"/>
      <c r="D18" s="18"/>
      <c r="E18" s="19"/>
      <c r="F18" s="19"/>
      <c r="G18" s="19"/>
      <c r="H18" s="19"/>
      <c r="I18" s="19"/>
      <c r="J18" s="19"/>
      <c r="K18" s="19"/>
      <c r="L18" s="19"/>
      <c r="M18" s="19"/>
      <c r="N18" s="19"/>
      <c r="O18" s="19"/>
      <c r="P18" s="19"/>
    </row>
    <row r="19" spans="1:16" ht="20.25" customHeight="1" x14ac:dyDescent="0.2">
      <c r="A19" s="18"/>
      <c r="B19" s="22" t="s">
        <v>9</v>
      </c>
      <c r="C19" s="102">
        <v>11.748502</v>
      </c>
      <c r="D19" s="20" t="s">
        <v>11</v>
      </c>
      <c r="E19" s="19"/>
      <c r="F19" s="19"/>
      <c r="G19" s="19"/>
      <c r="H19" s="19"/>
      <c r="I19" s="19"/>
      <c r="J19" s="19"/>
      <c r="K19" s="19"/>
      <c r="L19" s="19"/>
      <c r="M19" s="19"/>
      <c r="N19" s="19"/>
      <c r="O19" s="19"/>
      <c r="P19" s="19"/>
    </row>
    <row r="20" spans="1:16" ht="20.25" customHeight="1" x14ac:dyDescent="0.2">
      <c r="A20" s="18"/>
      <c r="B20" s="22" t="s">
        <v>12</v>
      </c>
      <c r="C20" s="102">
        <v>10.7869636</v>
      </c>
      <c r="D20" s="20" t="s">
        <v>11</v>
      </c>
      <c r="E20" s="19"/>
      <c r="F20" s="19"/>
      <c r="G20" s="19"/>
      <c r="H20" s="19"/>
      <c r="I20" s="19"/>
      <c r="J20" s="19"/>
      <c r="K20" s="19"/>
      <c r="L20" s="19"/>
      <c r="M20" s="19"/>
      <c r="N20" s="19"/>
      <c r="O20" s="19"/>
      <c r="P20" s="19"/>
    </row>
    <row r="21" spans="1:16" ht="20.25" customHeight="1" x14ac:dyDescent="0.2">
      <c r="A21" s="18"/>
      <c r="B21" s="22" t="s">
        <v>14</v>
      </c>
      <c r="C21" s="102">
        <v>9.8222772999999997</v>
      </c>
      <c r="D21" s="20" t="s">
        <v>11</v>
      </c>
      <c r="E21" s="19"/>
      <c r="F21" s="19"/>
      <c r="G21" s="19"/>
      <c r="H21" s="19"/>
      <c r="I21" s="19"/>
      <c r="J21" s="19"/>
      <c r="K21" s="19"/>
      <c r="L21" s="19"/>
      <c r="M21" s="19"/>
      <c r="N21" s="19"/>
      <c r="O21" s="19"/>
      <c r="P21" s="19"/>
    </row>
    <row r="22" spans="1:16" ht="20.25" customHeight="1" x14ac:dyDescent="0.2">
      <c r="A22" s="18"/>
      <c r="B22" s="22" t="s">
        <v>15</v>
      </c>
      <c r="C22" s="102">
        <v>8.8544329000000008</v>
      </c>
      <c r="D22" s="20" t="s">
        <v>11</v>
      </c>
      <c r="E22" s="19"/>
      <c r="F22" s="19"/>
      <c r="G22" s="19"/>
      <c r="H22" s="19"/>
      <c r="I22" s="19"/>
      <c r="J22" s="19"/>
      <c r="K22" s="19"/>
      <c r="L22" s="19"/>
      <c r="M22" s="19"/>
      <c r="N22" s="19"/>
      <c r="O22" s="19"/>
      <c r="P22" s="19"/>
    </row>
    <row r="23" spans="1:16" ht="20.25" customHeight="1" x14ac:dyDescent="0.2">
      <c r="A23" s="18"/>
      <c r="B23" s="22" t="s">
        <v>16</v>
      </c>
      <c r="C23" s="102">
        <v>7.8834200000000001</v>
      </c>
      <c r="D23" s="20" t="s">
        <v>11</v>
      </c>
      <c r="E23" s="19"/>
      <c r="F23" s="19"/>
      <c r="G23" s="19"/>
      <c r="H23" s="19"/>
      <c r="I23" s="19"/>
      <c r="J23" s="19"/>
      <c r="K23" s="19"/>
      <c r="L23" s="19"/>
      <c r="M23" s="19"/>
      <c r="N23" s="19"/>
      <c r="O23" s="19"/>
      <c r="P23" s="19"/>
    </row>
    <row r="24" spans="1:16" ht="20.25" customHeight="1" x14ac:dyDescent="0.2">
      <c r="A24" s="18"/>
      <c r="B24" s="22" t="s">
        <v>17</v>
      </c>
      <c r="C24" s="102">
        <v>6.9092282000000003</v>
      </c>
      <c r="D24" s="20" t="s">
        <v>11</v>
      </c>
      <c r="E24" s="19"/>
      <c r="F24" s="18" t="s">
        <v>30</v>
      </c>
      <c r="G24" s="19"/>
      <c r="H24" s="19"/>
      <c r="I24" s="19"/>
      <c r="J24" s="19"/>
      <c r="K24" s="19"/>
      <c r="L24" s="19"/>
      <c r="M24" s="19"/>
      <c r="N24" s="19"/>
      <c r="O24" s="19"/>
      <c r="P24" s="19"/>
    </row>
    <row r="25" spans="1:16" ht="20.25" customHeight="1" x14ac:dyDescent="0.2">
      <c r="A25" s="18"/>
      <c r="B25" s="22" t="s">
        <v>10</v>
      </c>
      <c r="C25" s="102">
        <v>5.9318472</v>
      </c>
      <c r="D25" s="20" t="s">
        <v>11</v>
      </c>
      <c r="E25" s="19"/>
      <c r="F25" s="18" t="s">
        <v>34</v>
      </c>
      <c r="G25" s="19"/>
      <c r="H25" s="19"/>
      <c r="I25" s="19"/>
      <c r="J25" s="19"/>
      <c r="K25" s="19"/>
      <c r="L25" s="19"/>
      <c r="M25" s="19"/>
      <c r="N25" s="19"/>
      <c r="O25" s="19"/>
      <c r="P25" s="19"/>
    </row>
    <row r="26" spans="1:16" ht="20.25" customHeight="1" x14ac:dyDescent="0.2">
      <c r="A26" s="18"/>
      <c r="B26" s="22" t="s">
        <v>18</v>
      </c>
      <c r="C26" s="102">
        <v>4.9512666000000003</v>
      </c>
      <c r="D26" s="20" t="s">
        <v>11</v>
      </c>
      <c r="E26" s="19"/>
      <c r="F26" s="19"/>
      <c r="G26" s="19"/>
      <c r="H26" s="19"/>
      <c r="I26" s="19"/>
      <c r="J26" s="19"/>
      <c r="K26" s="19"/>
      <c r="L26" s="19"/>
      <c r="M26" s="19"/>
      <c r="N26" s="19"/>
      <c r="O26" s="19"/>
      <c r="P26" s="19"/>
    </row>
    <row r="27" spans="1:16" ht="20.25" customHeight="1" x14ac:dyDescent="0.2">
      <c r="A27" s="18"/>
      <c r="B27" s="22" t="s">
        <v>19</v>
      </c>
      <c r="C27" s="102">
        <v>3.9674757</v>
      </c>
      <c r="D27" s="20" t="s">
        <v>11</v>
      </c>
      <c r="E27" s="19"/>
      <c r="F27" s="19"/>
      <c r="G27" s="19"/>
      <c r="H27" s="19"/>
      <c r="I27" s="19"/>
      <c r="J27" s="19"/>
      <c r="K27" s="19"/>
      <c r="L27" s="19"/>
      <c r="M27" s="19"/>
      <c r="N27" s="19"/>
      <c r="O27" s="19"/>
      <c r="P27" s="19"/>
    </row>
    <row r="28" spans="1:16" ht="20.25" customHeight="1" x14ac:dyDescent="0.2">
      <c r="A28" s="18"/>
      <c r="B28" s="22" t="s">
        <v>20</v>
      </c>
      <c r="C28" s="102">
        <v>2.9804642000000001</v>
      </c>
      <c r="D28" s="20" t="s">
        <v>11</v>
      </c>
      <c r="E28" s="19"/>
      <c r="F28" s="19"/>
      <c r="G28" s="19"/>
      <c r="H28" s="19"/>
      <c r="I28" s="19"/>
      <c r="J28" s="19"/>
      <c r="K28" s="19"/>
      <c r="L28" s="19"/>
      <c r="M28" s="19"/>
      <c r="N28" s="19"/>
      <c r="O28" s="19"/>
      <c r="P28" s="19"/>
    </row>
    <row r="29" spans="1:16" ht="20.25" customHeight="1" x14ac:dyDescent="0.2">
      <c r="A29" s="18"/>
      <c r="B29" s="22" t="s">
        <v>21</v>
      </c>
      <c r="C29" s="102">
        <v>1.9902215000000001</v>
      </c>
      <c r="D29" s="20" t="s">
        <v>11</v>
      </c>
      <c r="E29" s="19"/>
      <c r="F29" s="19"/>
      <c r="G29" s="19"/>
      <c r="H29" s="19"/>
      <c r="I29" s="19"/>
      <c r="J29" s="19"/>
      <c r="K29" s="19"/>
      <c r="L29" s="19"/>
      <c r="M29" s="19"/>
      <c r="N29" s="19"/>
      <c r="O29" s="19"/>
      <c r="P29" s="19"/>
    </row>
    <row r="30" spans="1:16" ht="20.25" customHeight="1" x14ac:dyDescent="0.2">
      <c r="A30" s="18"/>
      <c r="B30" s="22" t="s">
        <v>22</v>
      </c>
      <c r="C30" s="103">
        <v>0.99673690000000004</v>
      </c>
      <c r="D30" s="20" t="s">
        <v>11</v>
      </c>
      <c r="E30" s="19"/>
      <c r="F30" s="19"/>
      <c r="G30" s="19"/>
      <c r="H30" s="19"/>
      <c r="I30" s="19"/>
      <c r="J30" s="19"/>
      <c r="K30" s="19"/>
      <c r="L30" s="19"/>
      <c r="M30" s="19"/>
      <c r="N30" s="19"/>
      <c r="O30" s="19"/>
      <c r="P30" s="19"/>
    </row>
    <row r="31" spans="1:16" ht="12" customHeight="1" x14ac:dyDescent="0.2">
      <c r="A31" s="19"/>
      <c r="B31" s="19"/>
      <c r="C31" s="19"/>
      <c r="D31" s="19"/>
      <c r="E31" s="19"/>
      <c r="F31" s="19"/>
      <c r="G31" s="19"/>
      <c r="H31" s="19"/>
      <c r="I31" s="19"/>
      <c r="J31" s="19"/>
      <c r="K31" s="19"/>
      <c r="L31" s="19"/>
      <c r="M31" s="19"/>
      <c r="N31" s="19"/>
      <c r="O31" s="19"/>
      <c r="P31" s="19"/>
    </row>
    <row r="32" spans="1:16" ht="20.25" customHeight="1" x14ac:dyDescent="0.2">
      <c r="A32" s="18" t="s">
        <v>33</v>
      </c>
      <c r="B32" s="19"/>
      <c r="C32" s="19"/>
      <c r="D32" s="19"/>
      <c r="E32" s="19"/>
      <c r="F32" s="19"/>
      <c r="G32" s="19"/>
      <c r="H32" s="19"/>
      <c r="I32" s="19"/>
      <c r="J32" s="19"/>
      <c r="K32" s="19"/>
      <c r="L32" s="19"/>
      <c r="M32" s="19"/>
      <c r="N32" s="19"/>
      <c r="O32" s="19"/>
      <c r="P32" s="19"/>
    </row>
    <row r="33" spans="1:16" ht="20.25" customHeight="1" x14ac:dyDescent="0.2">
      <c r="A33" s="18" t="s">
        <v>64</v>
      </c>
      <c r="B33" s="19"/>
      <c r="C33" s="19"/>
      <c r="D33" s="19"/>
      <c r="E33" s="19"/>
      <c r="F33" s="19"/>
      <c r="G33" s="19"/>
      <c r="H33" s="19"/>
      <c r="I33" s="19"/>
      <c r="J33" s="19"/>
      <c r="K33" s="19"/>
      <c r="L33" s="19"/>
      <c r="M33" s="19"/>
      <c r="N33" s="19"/>
      <c r="O33" s="19"/>
      <c r="P33" s="19"/>
    </row>
    <row r="34" spans="1:16" ht="20.25" customHeight="1" x14ac:dyDescent="0.2">
      <c r="A34" s="19"/>
      <c r="B34" s="18" t="s">
        <v>51</v>
      </c>
      <c r="C34" s="19"/>
      <c r="D34" s="19"/>
      <c r="E34" s="19"/>
      <c r="F34" s="19"/>
      <c r="G34" s="19"/>
      <c r="H34" s="19"/>
      <c r="I34" s="19"/>
      <c r="J34" s="19"/>
      <c r="K34" s="19"/>
      <c r="L34" s="19"/>
      <c r="M34" s="19"/>
      <c r="N34" s="19"/>
      <c r="O34" s="19"/>
      <c r="P34" s="19"/>
    </row>
    <row r="35" spans="1:16" ht="20.25" customHeight="1" x14ac:dyDescent="0.2">
      <c r="A35" s="19"/>
      <c r="B35" s="18" t="s">
        <v>52</v>
      </c>
      <c r="C35" s="19"/>
      <c r="D35" s="19"/>
      <c r="E35" s="19"/>
      <c r="F35" s="19"/>
      <c r="G35" s="19"/>
      <c r="H35" s="19"/>
      <c r="I35" s="19"/>
      <c r="J35" s="19"/>
      <c r="K35" s="19"/>
      <c r="L35" s="19"/>
      <c r="M35" s="19"/>
      <c r="N35" s="19"/>
      <c r="O35" s="19"/>
      <c r="P35" s="19"/>
    </row>
    <row r="36" spans="1:16" ht="6" customHeight="1" x14ac:dyDescent="0.2">
      <c r="A36" s="19"/>
      <c r="B36" s="18"/>
      <c r="C36" s="19"/>
      <c r="D36" s="19"/>
      <c r="E36" s="19"/>
      <c r="F36" s="19"/>
      <c r="G36" s="19"/>
      <c r="H36" s="19"/>
      <c r="I36" s="19"/>
      <c r="J36" s="19"/>
      <c r="K36" s="19"/>
      <c r="L36" s="19"/>
      <c r="M36" s="19"/>
      <c r="N36" s="19"/>
      <c r="O36" s="19"/>
      <c r="P36" s="19"/>
    </row>
    <row r="37" spans="1:16" ht="20.25" customHeight="1" x14ac:dyDescent="0.2">
      <c r="A37" s="18" t="s">
        <v>65</v>
      </c>
      <c r="B37" s="19"/>
      <c r="C37" s="19"/>
      <c r="D37" s="19"/>
      <c r="E37" s="19"/>
      <c r="F37" s="19"/>
      <c r="G37" s="19"/>
      <c r="H37" s="19"/>
      <c r="I37" s="19"/>
      <c r="J37" s="19"/>
      <c r="K37" s="19"/>
      <c r="L37" s="19"/>
      <c r="M37" s="19"/>
      <c r="N37" s="19"/>
      <c r="O37" s="19"/>
      <c r="P37" s="19"/>
    </row>
    <row r="38" spans="1:16" ht="20.25" customHeight="1" x14ac:dyDescent="0.2">
      <c r="A38" s="19"/>
      <c r="B38" s="18" t="s">
        <v>35</v>
      </c>
      <c r="C38" s="19"/>
      <c r="D38" s="19"/>
      <c r="E38" s="19"/>
      <c r="F38" s="19"/>
      <c r="G38" s="19"/>
      <c r="H38" s="19"/>
      <c r="I38" s="19"/>
      <c r="J38" s="19"/>
      <c r="K38" s="19"/>
      <c r="L38" s="19"/>
      <c r="M38" s="19"/>
      <c r="N38" s="19"/>
      <c r="O38" s="19"/>
      <c r="P38" s="19"/>
    </row>
    <row r="39" spans="1:16" ht="20.25" customHeight="1" x14ac:dyDescent="0.2">
      <c r="A39" s="19"/>
      <c r="B39" s="18" t="s">
        <v>37</v>
      </c>
      <c r="C39" s="19"/>
      <c r="D39" s="19"/>
      <c r="E39" s="19"/>
      <c r="F39" s="19"/>
      <c r="G39" s="19"/>
      <c r="H39" s="19"/>
      <c r="I39" s="19"/>
      <c r="J39" s="19"/>
      <c r="K39" s="19"/>
      <c r="L39" s="19"/>
      <c r="M39" s="19"/>
      <c r="N39" s="19"/>
      <c r="O39" s="19"/>
      <c r="P39" s="19"/>
    </row>
    <row r="40" spans="1:16" ht="20.25" customHeight="1" x14ac:dyDescent="0.2">
      <c r="A40" s="19"/>
      <c r="B40" s="23" t="s">
        <v>100</v>
      </c>
      <c r="C40" s="19"/>
      <c r="D40" s="19"/>
      <c r="E40" s="19"/>
      <c r="F40" s="19"/>
      <c r="G40" s="19"/>
      <c r="H40" s="19"/>
      <c r="I40" s="19"/>
      <c r="J40" s="19"/>
      <c r="K40" s="19"/>
      <c r="L40" s="19"/>
      <c r="M40" s="19"/>
      <c r="N40" s="19"/>
      <c r="O40" s="19"/>
      <c r="P40" s="19"/>
    </row>
    <row r="41" spans="1:16" ht="20.25" customHeight="1" x14ac:dyDescent="0.2">
      <c r="A41" s="19"/>
      <c r="B41" s="18" t="s">
        <v>36</v>
      </c>
      <c r="C41" s="19"/>
      <c r="D41" s="19"/>
      <c r="E41" s="19"/>
      <c r="F41" s="19"/>
      <c r="G41" s="19"/>
      <c r="H41" s="19"/>
      <c r="I41" s="19"/>
      <c r="J41" s="19"/>
      <c r="K41" s="19"/>
      <c r="L41" s="19"/>
      <c r="M41" s="19"/>
      <c r="N41" s="19"/>
      <c r="O41" s="19"/>
      <c r="P41" s="19"/>
    </row>
    <row r="42" spans="1:16" ht="20.25" customHeight="1" x14ac:dyDescent="0.2">
      <c r="A42" s="19"/>
      <c r="B42" s="18" t="s">
        <v>38</v>
      </c>
      <c r="C42" s="19"/>
      <c r="D42" s="19"/>
      <c r="E42" s="19"/>
      <c r="F42" s="19"/>
      <c r="G42" s="19"/>
      <c r="H42" s="19"/>
      <c r="I42" s="19"/>
      <c r="J42" s="19"/>
      <c r="K42" s="19"/>
      <c r="L42" s="19"/>
      <c r="M42" s="19"/>
      <c r="N42" s="19"/>
      <c r="O42" s="19"/>
      <c r="P42" s="19"/>
    </row>
    <row r="43" spans="1:16" ht="6" customHeight="1" x14ac:dyDescent="0.2">
      <c r="A43" s="19"/>
      <c r="B43" s="18"/>
      <c r="C43" s="19"/>
      <c r="D43" s="19"/>
      <c r="E43" s="19"/>
      <c r="F43" s="19"/>
      <c r="G43" s="19"/>
      <c r="H43" s="19"/>
      <c r="I43" s="19"/>
      <c r="J43" s="19"/>
      <c r="K43" s="19"/>
      <c r="L43" s="19"/>
      <c r="M43" s="19"/>
      <c r="N43" s="19"/>
      <c r="O43" s="19"/>
      <c r="P43" s="19"/>
    </row>
    <row r="44" spans="1:16" ht="20.25" customHeight="1" x14ac:dyDescent="0.2">
      <c r="A44" s="66" t="s">
        <v>60</v>
      </c>
      <c r="B44" s="18"/>
      <c r="C44" s="19"/>
      <c r="D44" s="19"/>
      <c r="E44" s="19"/>
      <c r="F44" s="19"/>
      <c r="G44" s="19"/>
      <c r="H44" s="19"/>
      <c r="I44" s="19"/>
      <c r="J44" s="19"/>
      <c r="K44" s="19"/>
      <c r="L44" s="19"/>
      <c r="M44" s="19"/>
      <c r="N44" s="19"/>
      <c r="O44" s="19"/>
      <c r="P44" s="19"/>
    </row>
    <row r="45" spans="1:16" ht="20.25" customHeight="1" x14ac:dyDescent="0.2">
      <c r="A45" s="19"/>
      <c r="B45" s="18" t="s">
        <v>61</v>
      </c>
      <c r="C45" s="19"/>
      <c r="D45" s="19"/>
      <c r="E45" s="19"/>
      <c r="F45" s="19"/>
      <c r="G45" s="19"/>
      <c r="H45" s="19"/>
      <c r="I45" s="19"/>
      <c r="J45" s="19"/>
      <c r="K45" s="19"/>
      <c r="L45" s="19"/>
      <c r="M45" s="19"/>
      <c r="N45" s="19"/>
      <c r="O45" s="19"/>
      <c r="P45" s="19"/>
    </row>
    <row r="46" spans="1:16" ht="12" customHeight="1" x14ac:dyDescent="0.2">
      <c r="A46" s="19"/>
      <c r="B46" s="18" t="s">
        <v>32</v>
      </c>
      <c r="C46" s="19"/>
      <c r="D46" s="19"/>
      <c r="E46" s="19"/>
      <c r="F46" s="19"/>
      <c r="G46" s="19"/>
      <c r="H46" s="19"/>
      <c r="I46" s="19"/>
      <c r="J46" s="19"/>
      <c r="K46" s="19"/>
      <c r="L46" s="19"/>
      <c r="M46" s="19"/>
      <c r="N46" s="19"/>
      <c r="O46" s="19"/>
      <c r="P46" s="19"/>
    </row>
    <row r="47" spans="1:16" ht="20.25" customHeight="1" x14ac:dyDescent="0.2">
      <c r="B47" s="15"/>
    </row>
    <row r="48" spans="1:16" ht="20.25" customHeight="1" x14ac:dyDescent="0.2"/>
    <row r="49" ht="20.25" customHeight="1" x14ac:dyDescent="0.2"/>
    <row r="50" ht="20.25" customHeight="1" x14ac:dyDescent="0.2"/>
    <row r="51" ht="20.25" customHeight="1" x14ac:dyDescent="0.2"/>
  </sheetData>
  <phoneticPr fontId="2"/>
  <pageMargins left="0.65" right="0.31496062992125984" top="0.74803149606299213" bottom="0.31496062992125984" header="0.31496062992125984" footer="0.23622047244094491"/>
  <pageSetup paperSize="9" scale="7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8"/>
  <sheetViews>
    <sheetView view="pageBreakPreview" zoomScale="80" zoomScaleNormal="80" zoomScaleSheetLayoutView="80" workbookViewId="0">
      <selection activeCell="D10" sqref="D10"/>
    </sheetView>
  </sheetViews>
  <sheetFormatPr defaultColWidth="15.6640625" defaultRowHeight="44.25" customHeight="1" x14ac:dyDescent="0.2"/>
  <cols>
    <col min="1" max="1" width="34.6640625" style="1" customWidth="1"/>
    <col min="2" max="2" width="34.6640625" style="7" customWidth="1"/>
    <col min="3" max="3" width="27.44140625" style="7" customWidth="1"/>
    <col min="4" max="4" width="25.88671875" style="8" customWidth="1"/>
    <col min="5" max="5" width="25.88671875" style="1" customWidth="1"/>
    <col min="6" max="6" width="15.6640625" style="1" customWidth="1"/>
    <col min="7" max="7" width="15.6640625" style="78" customWidth="1"/>
    <col min="8" max="8" width="15.6640625" style="72" customWidth="1"/>
    <col min="9" max="10" width="15.6640625" style="73" customWidth="1"/>
    <col min="11" max="14" width="15.6640625" style="71"/>
    <col min="15" max="16384" width="15.6640625" style="2"/>
  </cols>
  <sheetData>
    <row r="1" spans="1:12" ht="44.25" customHeight="1" x14ac:dyDescent="0.2">
      <c r="A1" s="24"/>
      <c r="B1" s="25"/>
      <c r="C1" s="25"/>
      <c r="D1" s="26"/>
      <c r="E1" s="70" t="s">
        <v>80</v>
      </c>
      <c r="F1" s="69"/>
      <c r="G1" s="77"/>
    </row>
    <row r="2" spans="1:12" ht="39" customHeight="1" x14ac:dyDescent="0.2">
      <c r="A2" s="27" t="s">
        <v>46</v>
      </c>
      <c r="B2" s="62"/>
      <c r="C2" s="29"/>
      <c r="D2" s="29"/>
      <c r="E2" s="30"/>
      <c r="G2" s="77"/>
    </row>
    <row r="3" spans="1:12" ht="22.5" customHeight="1" x14ac:dyDescent="0.2">
      <c r="A3" s="24"/>
      <c r="B3" s="31"/>
      <c r="C3" s="31"/>
      <c r="D3" s="31"/>
      <c r="E3" s="32"/>
    </row>
    <row r="4" spans="1:12" ht="28.5" customHeight="1" x14ac:dyDescent="0.2">
      <c r="A4" s="33" t="s">
        <v>44</v>
      </c>
      <c r="B4" s="31"/>
      <c r="C4" s="31"/>
      <c r="D4" s="31"/>
      <c r="E4" s="32"/>
      <c r="G4" s="77"/>
    </row>
    <row r="5" spans="1:12" ht="28.5" customHeight="1" x14ac:dyDescent="0.2">
      <c r="A5" s="34" t="s">
        <v>85</v>
      </c>
      <c r="B5" s="31"/>
      <c r="C5" s="31"/>
      <c r="D5" s="31"/>
      <c r="E5" s="32"/>
    </row>
    <row r="6" spans="1:12" ht="28.5" customHeight="1" x14ac:dyDescent="0.2">
      <c r="A6" s="34" t="s">
        <v>86</v>
      </c>
      <c r="B6" s="31"/>
      <c r="C6" s="31"/>
      <c r="D6" s="31"/>
      <c r="E6" s="32"/>
    </row>
    <row r="7" spans="1:12" ht="28.5" customHeight="1" x14ac:dyDescent="0.2">
      <c r="A7" s="33" t="s">
        <v>87</v>
      </c>
      <c r="B7" s="31"/>
      <c r="C7" s="31"/>
      <c r="D7" s="31"/>
      <c r="E7" s="32"/>
    </row>
    <row r="8" spans="1:12" ht="28.5" customHeight="1" x14ac:dyDescent="0.2">
      <c r="A8" s="33"/>
      <c r="B8" s="31"/>
      <c r="C8" s="31"/>
      <c r="D8" s="31"/>
      <c r="E8" s="32"/>
    </row>
    <row r="9" spans="1:12" ht="33" customHeight="1" thickBot="1" x14ac:dyDescent="0.3">
      <c r="A9" s="35"/>
      <c r="B9" s="36"/>
      <c r="C9" s="36"/>
      <c r="D9" s="37"/>
      <c r="E9" s="35"/>
    </row>
    <row r="10" spans="1:12" ht="61.5" customHeight="1" x14ac:dyDescent="0.2">
      <c r="A10" s="114" t="s">
        <v>25</v>
      </c>
      <c r="B10" s="115"/>
      <c r="C10" s="116"/>
      <c r="D10" s="16">
        <v>40</v>
      </c>
      <c r="E10" s="38" t="s">
        <v>0</v>
      </c>
      <c r="F10" s="4"/>
      <c r="G10" s="79"/>
      <c r="H10" s="76"/>
    </row>
    <row r="11" spans="1:12" ht="61.5" customHeight="1" thickBot="1" x14ac:dyDescent="0.25">
      <c r="A11" s="156" t="s">
        <v>63</v>
      </c>
      <c r="B11" s="115"/>
      <c r="C11" s="116"/>
      <c r="D11" s="17">
        <v>500000</v>
      </c>
      <c r="E11" s="38" t="s">
        <v>1</v>
      </c>
      <c r="F11" s="6"/>
      <c r="G11" s="79"/>
      <c r="H11" s="76"/>
    </row>
    <row r="12" spans="1:12" ht="21" customHeight="1" x14ac:dyDescent="0.2">
      <c r="A12" s="120"/>
      <c r="B12" s="120"/>
      <c r="C12" s="120"/>
      <c r="D12" s="120"/>
      <c r="E12" s="120"/>
    </row>
    <row r="13" spans="1:12" ht="29.25" customHeight="1" x14ac:dyDescent="0.2">
      <c r="A13" s="39" t="s">
        <v>28</v>
      </c>
      <c r="B13" s="40"/>
      <c r="C13" s="40"/>
      <c r="D13" s="41"/>
      <c r="E13" s="42"/>
    </row>
    <row r="14" spans="1:12" ht="61.5" customHeight="1" x14ac:dyDescent="0.2">
      <c r="A14" s="121" t="s">
        <v>6</v>
      </c>
      <c r="B14" s="121"/>
      <c r="C14" s="121"/>
      <c r="D14" s="43">
        <f>D11</f>
        <v>500000</v>
      </c>
      <c r="E14" s="44" t="s">
        <v>1</v>
      </c>
    </row>
    <row r="15" spans="1:12" ht="61.5" customHeight="1" x14ac:dyDescent="0.2">
      <c r="A15" s="154" t="s">
        <v>81</v>
      </c>
      <c r="B15" s="155"/>
      <c r="C15" s="155"/>
      <c r="D15" s="43">
        <v>380000</v>
      </c>
      <c r="E15" s="44" t="s">
        <v>1</v>
      </c>
      <c r="G15" s="110"/>
      <c r="H15" s="111"/>
      <c r="I15" s="111"/>
      <c r="J15" s="111"/>
      <c r="K15" s="111"/>
      <c r="L15" s="111"/>
    </row>
    <row r="16" spans="1:12" ht="21" customHeight="1" x14ac:dyDescent="0.2">
      <c r="A16" s="45"/>
      <c r="B16" s="40"/>
      <c r="C16" s="40"/>
      <c r="D16" s="41" t="s">
        <v>7</v>
      </c>
      <c r="E16" s="42"/>
    </row>
    <row r="17" spans="1:9" ht="61.5" customHeight="1" x14ac:dyDescent="0.2">
      <c r="A17" s="124" t="s">
        <v>27</v>
      </c>
      <c r="B17" s="125"/>
      <c r="C17" s="126"/>
      <c r="D17" s="43">
        <f>MIN(D14:D15)</f>
        <v>380000</v>
      </c>
      <c r="E17" s="44" t="s">
        <v>1</v>
      </c>
    </row>
    <row r="18" spans="1:9" ht="21" customHeight="1" thickBot="1" x14ac:dyDescent="0.25">
      <c r="A18" s="42"/>
      <c r="B18" s="40"/>
      <c r="C18" s="40"/>
      <c r="D18" s="41"/>
      <c r="E18" s="42"/>
    </row>
    <row r="19" spans="1:9" ht="61.5" customHeight="1" thickTop="1" x14ac:dyDescent="0.2">
      <c r="A19" s="157" t="s">
        <v>82</v>
      </c>
      <c r="B19" s="158"/>
      <c r="C19" s="159"/>
      <c r="D19" s="46">
        <f>ROUNDDOWN(D17*式等!C3,0)</f>
        <v>36464</v>
      </c>
      <c r="E19" s="47" t="s">
        <v>1</v>
      </c>
      <c r="F19" s="6"/>
      <c r="G19" s="80"/>
      <c r="H19" s="74"/>
      <c r="I19" s="75"/>
    </row>
    <row r="20" spans="1:9" ht="61.5" customHeight="1" thickBot="1" x14ac:dyDescent="0.25">
      <c r="A20" s="151" t="s">
        <v>83</v>
      </c>
      <c r="B20" s="152"/>
      <c r="C20" s="153"/>
      <c r="D20" s="48">
        <f>ROUNDDOWN(IF(D10&gt;=40,IF(D10&lt;65,D17*式等!C7,"0")),0)</f>
        <v>6148</v>
      </c>
      <c r="E20" s="49" t="s">
        <v>1</v>
      </c>
      <c r="F20" s="6"/>
      <c r="G20" s="80"/>
      <c r="H20" s="74"/>
      <c r="I20" s="75"/>
    </row>
    <row r="21" spans="1:9" ht="21" customHeight="1" thickTop="1" x14ac:dyDescent="0.2">
      <c r="A21" s="50"/>
      <c r="B21" s="51"/>
      <c r="C21" s="51"/>
      <c r="D21" s="52"/>
      <c r="E21" s="53"/>
      <c r="F21" s="6"/>
      <c r="G21" s="79"/>
      <c r="H21" s="76"/>
      <c r="I21" s="75"/>
    </row>
    <row r="22" spans="1:9" ht="28.5" customHeight="1" thickBot="1" x14ac:dyDescent="0.25">
      <c r="A22" s="54" t="s">
        <v>40</v>
      </c>
      <c r="B22" s="51"/>
      <c r="C22" s="51"/>
      <c r="D22" s="52"/>
      <c r="E22" s="53"/>
      <c r="F22" s="6"/>
      <c r="G22" s="79"/>
      <c r="H22" s="76"/>
      <c r="I22" s="75"/>
    </row>
    <row r="23" spans="1:9" ht="39" customHeight="1" thickBot="1" x14ac:dyDescent="0.25">
      <c r="A23" s="134" t="s">
        <v>47</v>
      </c>
      <c r="B23" s="135"/>
      <c r="C23" s="136"/>
      <c r="D23" s="112" t="s">
        <v>3</v>
      </c>
      <c r="E23" s="113"/>
      <c r="F23" s="6"/>
      <c r="G23" s="79"/>
      <c r="H23" s="76"/>
      <c r="I23" s="75"/>
    </row>
    <row r="24" spans="1:9" ht="39" customHeight="1" x14ac:dyDescent="0.2">
      <c r="A24" s="137" t="s">
        <v>55</v>
      </c>
      <c r="B24" s="138"/>
      <c r="C24" s="163" t="s">
        <v>23</v>
      </c>
      <c r="D24" s="55" t="s">
        <v>24</v>
      </c>
      <c r="E24" s="56">
        <f>ROUND(D19*式等!C19,0)</f>
        <v>428397</v>
      </c>
      <c r="F24" s="6"/>
      <c r="G24" s="79"/>
      <c r="H24" s="76"/>
      <c r="I24" s="75"/>
    </row>
    <row r="25" spans="1:9" ht="39" customHeight="1" thickBot="1" x14ac:dyDescent="0.25">
      <c r="A25" s="139"/>
      <c r="B25" s="140"/>
      <c r="C25" s="164"/>
      <c r="D25" s="57" t="s">
        <v>2</v>
      </c>
      <c r="E25" s="58">
        <f>ROUND(D20*式等!C19,0)</f>
        <v>72230</v>
      </c>
      <c r="F25" s="6"/>
      <c r="G25" s="79"/>
      <c r="H25" s="76"/>
      <c r="I25" s="75"/>
    </row>
    <row r="26" spans="1:9" ht="39" customHeight="1" x14ac:dyDescent="0.2">
      <c r="A26" s="139"/>
      <c r="B26" s="140"/>
      <c r="C26" s="163" t="s">
        <v>4</v>
      </c>
      <c r="D26" s="55" t="s">
        <v>24</v>
      </c>
      <c r="E26" s="56">
        <f>ROUND(D19*式等!C25,0)</f>
        <v>216299</v>
      </c>
      <c r="F26" s="6"/>
      <c r="G26" s="79"/>
      <c r="H26" s="76"/>
      <c r="I26" s="75"/>
    </row>
    <row r="27" spans="1:9" ht="39" customHeight="1" thickBot="1" x14ac:dyDescent="0.25">
      <c r="A27" s="161"/>
      <c r="B27" s="162"/>
      <c r="C27" s="164"/>
      <c r="D27" s="57" t="s">
        <v>2</v>
      </c>
      <c r="E27" s="58">
        <f>ROUND(D20*式等!C25,0)</f>
        <v>36469</v>
      </c>
      <c r="F27" s="6"/>
      <c r="G27" s="79"/>
      <c r="H27" s="76"/>
      <c r="I27" s="75"/>
    </row>
    <row r="28" spans="1:9" ht="39" customHeight="1" x14ac:dyDescent="0.2">
      <c r="A28" s="137" t="s">
        <v>54</v>
      </c>
      <c r="B28" s="138"/>
      <c r="C28" s="165" t="s">
        <v>26</v>
      </c>
      <c r="D28" s="55" t="s">
        <v>24</v>
      </c>
      <c r="E28" s="56">
        <f>ROUND((D19+D19*式等!C20),0)</f>
        <v>429800</v>
      </c>
      <c r="F28" s="6"/>
      <c r="G28" s="79"/>
      <c r="H28" s="76"/>
      <c r="I28" s="75"/>
    </row>
    <row r="29" spans="1:9" ht="39" customHeight="1" thickBot="1" x14ac:dyDescent="0.25">
      <c r="A29" s="139"/>
      <c r="B29" s="140"/>
      <c r="C29" s="164"/>
      <c r="D29" s="57" t="s">
        <v>2</v>
      </c>
      <c r="E29" s="58">
        <f>ROUND((D20+D20*式等!C20),0)</f>
        <v>72466</v>
      </c>
      <c r="F29" s="6"/>
      <c r="G29" s="79"/>
      <c r="H29" s="76"/>
      <c r="I29" s="75"/>
    </row>
    <row r="30" spans="1:9" ht="39" customHeight="1" x14ac:dyDescent="0.2">
      <c r="A30" s="139"/>
      <c r="B30" s="140"/>
      <c r="C30" s="165" t="s">
        <v>31</v>
      </c>
      <c r="D30" s="55" t="s">
        <v>24</v>
      </c>
      <c r="E30" s="56">
        <f>ROUND((D19+D19*式等!C26),0)</f>
        <v>217007</v>
      </c>
      <c r="F30" s="6"/>
      <c r="G30" s="79"/>
      <c r="H30" s="76"/>
      <c r="I30" s="75"/>
    </row>
    <row r="31" spans="1:9" ht="39" customHeight="1" thickBot="1" x14ac:dyDescent="0.25">
      <c r="A31" s="161"/>
      <c r="B31" s="162"/>
      <c r="C31" s="164"/>
      <c r="D31" s="57" t="s">
        <v>2</v>
      </c>
      <c r="E31" s="58">
        <f>ROUND((D20+D20*式等!C26),0)</f>
        <v>36588</v>
      </c>
      <c r="F31" s="6"/>
      <c r="G31" s="79"/>
      <c r="H31" s="76"/>
      <c r="I31" s="75"/>
    </row>
    <row r="32" spans="1:9" ht="39" customHeight="1" thickBot="1" x14ac:dyDescent="0.25">
      <c r="A32" s="137" t="s">
        <v>48</v>
      </c>
      <c r="B32" s="138"/>
      <c r="C32" s="160" t="s">
        <v>23</v>
      </c>
      <c r="D32" s="59" t="s">
        <v>24</v>
      </c>
      <c r="E32" s="56">
        <f>D19*12</f>
        <v>437568</v>
      </c>
      <c r="F32" s="6"/>
      <c r="G32" s="79"/>
      <c r="H32" s="76"/>
      <c r="I32" s="75"/>
    </row>
    <row r="33" spans="1:9" ht="39" customHeight="1" thickBot="1" x14ac:dyDescent="0.25">
      <c r="A33" s="139"/>
      <c r="B33" s="140"/>
      <c r="C33" s="160"/>
      <c r="D33" s="60" t="s">
        <v>2</v>
      </c>
      <c r="E33" s="58">
        <f>D20*12</f>
        <v>73776</v>
      </c>
      <c r="F33" s="6"/>
      <c r="G33" s="79"/>
      <c r="H33" s="76"/>
      <c r="I33" s="75"/>
    </row>
    <row r="34" spans="1:9" ht="39" customHeight="1" thickBot="1" x14ac:dyDescent="0.25">
      <c r="A34" s="139"/>
      <c r="B34" s="140"/>
      <c r="C34" s="160" t="s">
        <v>4</v>
      </c>
      <c r="D34" s="59" t="s">
        <v>24</v>
      </c>
      <c r="E34" s="56">
        <f>D19*6</f>
        <v>218784</v>
      </c>
      <c r="F34" s="6"/>
      <c r="G34" s="79"/>
      <c r="H34" s="76"/>
      <c r="I34" s="75"/>
    </row>
    <row r="35" spans="1:9" ht="39" customHeight="1" thickBot="1" x14ac:dyDescent="0.25">
      <c r="A35" s="161"/>
      <c r="B35" s="162"/>
      <c r="C35" s="160"/>
      <c r="D35" s="60" t="s">
        <v>2</v>
      </c>
      <c r="E35" s="58">
        <f>D20*6</f>
        <v>36888</v>
      </c>
      <c r="F35" s="6"/>
      <c r="G35" s="79"/>
      <c r="H35" s="76"/>
      <c r="I35" s="75"/>
    </row>
    <row r="36" spans="1:9" ht="27" customHeight="1" x14ac:dyDescent="0.2">
      <c r="A36" s="61" t="s">
        <v>39</v>
      </c>
      <c r="B36" s="51"/>
      <c r="C36" s="51"/>
      <c r="D36" s="52"/>
      <c r="E36" s="53"/>
      <c r="F36" s="6"/>
      <c r="G36" s="79"/>
      <c r="H36" s="76"/>
      <c r="I36" s="75"/>
    </row>
    <row r="37" spans="1:9" ht="44.25" customHeight="1" x14ac:dyDescent="0.2">
      <c r="A37" s="10"/>
      <c r="B37" s="11"/>
      <c r="C37" s="11"/>
      <c r="D37" s="12"/>
      <c r="E37" s="13"/>
      <c r="F37" s="6"/>
      <c r="G37" s="79"/>
      <c r="H37" s="76"/>
      <c r="I37" s="75"/>
    </row>
    <row r="38" spans="1:9" ht="44.25" customHeight="1" x14ac:dyDescent="0.2">
      <c r="A38" s="10"/>
      <c r="B38" s="11"/>
      <c r="C38" s="11"/>
      <c r="D38" s="12"/>
      <c r="E38" s="13"/>
      <c r="F38" s="6"/>
      <c r="G38" s="79"/>
      <c r="H38" s="76"/>
      <c r="I38" s="75"/>
    </row>
    <row r="39" spans="1:9" ht="44.25" customHeight="1" x14ac:dyDescent="0.2">
      <c r="A39" s="10"/>
      <c r="B39" s="11"/>
      <c r="C39" s="11"/>
      <c r="D39" s="12"/>
      <c r="E39" s="13"/>
      <c r="F39" s="6"/>
      <c r="G39" s="79"/>
      <c r="H39" s="76"/>
      <c r="I39" s="75"/>
    </row>
    <row r="40" spans="1:9" ht="44.25" customHeight="1" x14ac:dyDescent="0.2">
      <c r="A40" s="10"/>
      <c r="B40" s="11"/>
      <c r="C40" s="11"/>
      <c r="D40" s="12"/>
      <c r="E40" s="13"/>
      <c r="F40" s="6"/>
      <c r="G40" s="79"/>
      <c r="H40" s="76"/>
      <c r="I40" s="75"/>
    </row>
    <row r="41" spans="1:9" ht="44.25" customHeight="1" x14ac:dyDescent="0.2">
      <c r="A41" s="10"/>
      <c r="B41" s="11"/>
      <c r="C41" s="11"/>
      <c r="D41" s="12"/>
      <c r="E41" s="13"/>
      <c r="F41" s="6"/>
      <c r="G41" s="79"/>
      <c r="H41" s="76"/>
      <c r="I41" s="75"/>
    </row>
    <row r="42" spans="1:9" ht="44.25" customHeight="1" x14ac:dyDescent="0.2">
      <c r="A42" s="10"/>
      <c r="B42" s="11"/>
      <c r="C42" s="11"/>
      <c r="D42" s="12"/>
      <c r="E42" s="13"/>
      <c r="F42" s="6"/>
      <c r="G42" s="79"/>
      <c r="H42" s="76"/>
      <c r="I42" s="75"/>
    </row>
    <row r="43" spans="1:9" ht="44.25" customHeight="1" x14ac:dyDescent="0.2">
      <c r="A43" s="10"/>
      <c r="B43" s="11"/>
      <c r="C43" s="11"/>
      <c r="D43" s="12"/>
      <c r="E43" s="13"/>
      <c r="F43" s="6"/>
      <c r="G43" s="79"/>
      <c r="H43" s="76"/>
      <c r="I43" s="75"/>
    </row>
    <row r="44" spans="1:9" ht="44.25" customHeight="1" x14ac:dyDescent="0.2">
      <c r="A44" s="10"/>
      <c r="B44" s="11"/>
      <c r="C44" s="11"/>
      <c r="D44" s="12"/>
      <c r="E44" s="13"/>
      <c r="F44" s="6"/>
      <c r="G44" s="79"/>
      <c r="H44" s="76"/>
      <c r="I44" s="75"/>
    </row>
    <row r="45" spans="1:9" ht="44.25" customHeight="1" x14ac:dyDescent="0.2">
      <c r="A45" s="10"/>
      <c r="B45" s="11"/>
      <c r="C45" s="11"/>
      <c r="D45" s="12"/>
      <c r="E45" s="13"/>
      <c r="F45" s="6"/>
      <c r="G45" s="79"/>
      <c r="H45" s="76"/>
      <c r="I45" s="75"/>
    </row>
    <row r="46" spans="1:9" ht="44.25" customHeight="1" x14ac:dyDescent="0.2">
      <c r="A46" s="10"/>
      <c r="B46" s="11"/>
      <c r="C46" s="11"/>
      <c r="D46" s="12"/>
      <c r="E46" s="13"/>
      <c r="F46" s="6"/>
      <c r="G46" s="79"/>
      <c r="H46" s="76"/>
      <c r="I46" s="75"/>
    </row>
    <row r="47" spans="1:9" ht="44.25" customHeight="1" x14ac:dyDescent="0.2">
      <c r="A47" s="10"/>
      <c r="B47" s="11"/>
      <c r="C47" s="11"/>
      <c r="D47" s="12"/>
      <c r="E47" s="13"/>
      <c r="F47" s="6"/>
      <c r="G47" s="79"/>
      <c r="H47" s="76"/>
      <c r="I47" s="75"/>
    </row>
    <row r="48" spans="1:9" ht="44.25" customHeight="1" x14ac:dyDescent="0.2">
      <c r="A48" s="10"/>
      <c r="B48" s="11"/>
      <c r="C48" s="11"/>
      <c r="D48" s="12"/>
      <c r="E48" s="13"/>
      <c r="F48" s="6"/>
      <c r="G48" s="79"/>
      <c r="H48" s="76"/>
      <c r="I48" s="75"/>
    </row>
  </sheetData>
  <sheetProtection algorithmName="SHA-512" hashValue="diUsGw2o+DFo9Ra34yhbqUoh2LqI1YvIwkhzgSNGNoc2qaHoXt1Hq9wTHtqBlcEdrdbbMiRGTQcCtINNVVEhgA==" saltValue="YF42h46+qsyqbRCLuDSQPg==" spinCount="100000" sheet="1" objects="1" scenarios="1"/>
  <protectedRanges>
    <protectedRange sqref="D10:D11" name="範囲1"/>
  </protectedRanges>
  <mergeCells count="20">
    <mergeCell ref="G15:L15"/>
    <mergeCell ref="C32:C33"/>
    <mergeCell ref="C34:C35"/>
    <mergeCell ref="A28:B31"/>
    <mergeCell ref="A24:B27"/>
    <mergeCell ref="A32:B35"/>
    <mergeCell ref="C24:C25"/>
    <mergeCell ref="C26:C27"/>
    <mergeCell ref="C28:C29"/>
    <mergeCell ref="C30:C31"/>
    <mergeCell ref="A23:C23"/>
    <mergeCell ref="D23:E23"/>
    <mergeCell ref="A10:C10"/>
    <mergeCell ref="A17:C17"/>
    <mergeCell ref="A12:E12"/>
    <mergeCell ref="A20:C20"/>
    <mergeCell ref="A14:C14"/>
    <mergeCell ref="A15:C15"/>
    <mergeCell ref="A11:C11"/>
    <mergeCell ref="A19:C19"/>
  </mergeCells>
  <phoneticPr fontId="2"/>
  <pageMargins left="0.92" right="0.51181102362204722" top="0.78" bottom="0.56999999999999995" header="0.31496062992125984" footer="0.37"/>
  <pageSetup paperSize="9" scale="58"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4"/>
  <sheetViews>
    <sheetView view="pageBreakPreview" zoomScale="70" zoomScaleNormal="80" zoomScaleSheetLayoutView="70" workbookViewId="0">
      <selection activeCell="A16" sqref="A16"/>
    </sheetView>
  </sheetViews>
  <sheetFormatPr defaultColWidth="15.6640625" defaultRowHeight="44.25" customHeight="1" x14ac:dyDescent="0.2"/>
  <cols>
    <col min="1" max="1" width="34.6640625" style="1" customWidth="1"/>
    <col min="2" max="2" width="34.6640625" style="7" customWidth="1"/>
    <col min="3" max="3" width="32.109375" style="7" customWidth="1"/>
    <col min="4" max="4" width="24.109375" style="8" customWidth="1"/>
    <col min="5" max="5" width="24.109375" style="1" customWidth="1"/>
    <col min="6" max="6" width="15.6640625" style="1" customWidth="1"/>
    <col min="7" max="7" width="15.6640625" style="2" customWidth="1"/>
    <col min="8" max="8" width="15.6640625" style="3" customWidth="1"/>
    <col min="9" max="10" width="15.6640625" style="1" customWidth="1"/>
    <col min="11" max="16384" width="15.6640625" style="2"/>
  </cols>
  <sheetData>
    <row r="1" spans="1:8" ht="37.5" customHeight="1" x14ac:dyDescent="0.2">
      <c r="A1" s="24"/>
      <c r="B1" s="25"/>
      <c r="C1" s="25"/>
      <c r="D1" s="26"/>
      <c r="E1" s="68" t="s">
        <v>84</v>
      </c>
    </row>
    <row r="2" spans="1:8" ht="39" customHeight="1" x14ac:dyDescent="0.2">
      <c r="A2" s="27" t="s">
        <v>70</v>
      </c>
      <c r="B2" s="28"/>
      <c r="C2" s="29"/>
      <c r="D2" s="29"/>
      <c r="E2" s="30"/>
    </row>
    <row r="3" spans="1:8" ht="22.5" customHeight="1" x14ac:dyDescent="0.2">
      <c r="A3" s="24"/>
      <c r="B3" s="31"/>
      <c r="C3" s="31"/>
      <c r="D3" s="31"/>
      <c r="E3" s="32"/>
    </row>
    <row r="4" spans="1:8" ht="28.5" customHeight="1" x14ac:dyDescent="0.2">
      <c r="A4" s="33" t="s">
        <v>44</v>
      </c>
      <c r="B4" s="31"/>
      <c r="C4" s="31"/>
      <c r="D4" s="31"/>
      <c r="E4" s="32"/>
    </row>
    <row r="5" spans="1:8" ht="28.5" customHeight="1" x14ac:dyDescent="0.2">
      <c r="A5" s="34" t="s">
        <v>68</v>
      </c>
      <c r="B5" s="31"/>
      <c r="C5" s="31"/>
      <c r="D5" s="31"/>
      <c r="E5" s="32"/>
    </row>
    <row r="6" spans="1:8" ht="28.5" customHeight="1" x14ac:dyDescent="0.2">
      <c r="A6" s="34" t="s">
        <v>69</v>
      </c>
      <c r="B6" s="31"/>
      <c r="C6" s="31"/>
      <c r="D6" s="31"/>
      <c r="E6" s="32"/>
    </row>
    <row r="7" spans="1:8" ht="28.5" customHeight="1" x14ac:dyDescent="0.2">
      <c r="A7" s="33" t="s">
        <v>88</v>
      </c>
      <c r="B7" s="31"/>
      <c r="C7" s="31"/>
      <c r="D7" s="31"/>
      <c r="E7" s="32"/>
    </row>
    <row r="8" spans="1:8" ht="28.5" customHeight="1" x14ac:dyDescent="0.2">
      <c r="A8" s="33" t="s">
        <v>62</v>
      </c>
      <c r="B8" s="31"/>
      <c r="C8" s="31"/>
      <c r="D8" s="31"/>
      <c r="E8" s="32"/>
    </row>
    <row r="9" spans="1:8" ht="38.25" customHeight="1" thickBot="1" x14ac:dyDescent="0.3">
      <c r="A9" s="35"/>
      <c r="B9" s="36"/>
      <c r="C9" s="36"/>
      <c r="D9" s="37" t="s">
        <v>5</v>
      </c>
      <c r="E9" s="35"/>
    </row>
    <row r="10" spans="1:8" ht="61.5" customHeight="1" x14ac:dyDescent="0.2">
      <c r="A10" s="114" t="s">
        <v>25</v>
      </c>
      <c r="B10" s="115"/>
      <c r="C10" s="116"/>
      <c r="D10" s="16"/>
      <c r="E10" s="38" t="s">
        <v>0</v>
      </c>
      <c r="F10" s="4"/>
      <c r="G10" s="5"/>
      <c r="H10" s="4"/>
    </row>
    <row r="11" spans="1:8" ht="61.5" customHeight="1" thickBot="1" x14ac:dyDescent="0.25">
      <c r="A11" s="156" t="s">
        <v>63</v>
      </c>
      <c r="B11" s="115"/>
      <c r="C11" s="116"/>
      <c r="D11" s="17"/>
      <c r="E11" s="38" t="s">
        <v>1</v>
      </c>
      <c r="F11" s="6"/>
      <c r="G11" s="5"/>
      <c r="H11" s="4"/>
    </row>
    <row r="12" spans="1:8" ht="21" customHeight="1" x14ac:dyDescent="0.2">
      <c r="A12" s="120"/>
      <c r="B12" s="120"/>
      <c r="C12" s="120"/>
      <c r="D12" s="120"/>
      <c r="E12" s="120"/>
    </row>
    <row r="13" spans="1:8" ht="29.25" customHeight="1" x14ac:dyDescent="0.2">
      <c r="A13" s="39" t="s">
        <v>28</v>
      </c>
      <c r="B13" s="40"/>
      <c r="C13" s="40"/>
      <c r="D13" s="41"/>
      <c r="E13" s="42"/>
    </row>
    <row r="14" spans="1:8" ht="61.5" customHeight="1" x14ac:dyDescent="0.2">
      <c r="A14" s="121" t="s">
        <v>6</v>
      </c>
      <c r="B14" s="121"/>
      <c r="C14" s="121"/>
      <c r="D14" s="43">
        <f>D11</f>
        <v>0</v>
      </c>
      <c r="E14" s="44" t="s">
        <v>1</v>
      </c>
    </row>
    <row r="15" spans="1:8" ht="61.5" customHeight="1" x14ac:dyDescent="0.2">
      <c r="A15" s="166" t="s">
        <v>89</v>
      </c>
      <c r="B15" s="121"/>
      <c r="C15" s="121"/>
      <c r="D15" s="43">
        <v>380000</v>
      </c>
      <c r="E15" s="44" t="s">
        <v>1</v>
      </c>
    </row>
    <row r="16" spans="1:8" ht="21" customHeight="1" x14ac:dyDescent="0.2">
      <c r="A16" s="45"/>
      <c r="B16" s="40"/>
      <c r="C16" s="40"/>
      <c r="D16" s="41" t="s">
        <v>7</v>
      </c>
      <c r="E16" s="42"/>
    </row>
    <row r="17" spans="1:9" ht="61.5" customHeight="1" x14ac:dyDescent="0.2">
      <c r="A17" s="124" t="s">
        <v>27</v>
      </c>
      <c r="B17" s="125"/>
      <c r="C17" s="126"/>
      <c r="D17" s="43">
        <f>MIN(D14:D15)</f>
        <v>0</v>
      </c>
      <c r="E17" s="44" t="s">
        <v>1</v>
      </c>
    </row>
    <row r="18" spans="1:9" ht="21" customHeight="1" thickBot="1" x14ac:dyDescent="0.25">
      <c r="A18" s="42"/>
      <c r="B18" s="40"/>
      <c r="C18" s="40"/>
      <c r="D18" s="41"/>
      <c r="E18" s="42"/>
    </row>
    <row r="19" spans="1:9" ht="61.5" customHeight="1" thickTop="1" x14ac:dyDescent="0.2">
      <c r="A19" s="167" t="s">
        <v>71</v>
      </c>
      <c r="B19" s="168"/>
      <c r="C19" s="169"/>
      <c r="D19" s="46">
        <f>ROUNDDOWN(D17*式等!C2,0)</f>
        <v>0</v>
      </c>
      <c r="E19" s="47" t="s">
        <v>1</v>
      </c>
      <c r="F19" s="6"/>
      <c r="G19" s="5"/>
      <c r="H19" s="9"/>
      <c r="I19" s="6"/>
    </row>
    <row r="20" spans="1:9" ht="61.5" customHeight="1" thickBot="1" x14ac:dyDescent="0.25">
      <c r="A20" s="170" t="s">
        <v>72</v>
      </c>
      <c r="B20" s="171"/>
      <c r="C20" s="172"/>
      <c r="D20" s="48">
        <f>ROUNDDOWN(IF(D10&gt;=40,IF(D10&lt;65,D17*式等!C6,"0")),0)</f>
        <v>0</v>
      </c>
      <c r="E20" s="49" t="s">
        <v>1</v>
      </c>
      <c r="F20" s="6"/>
      <c r="G20" s="5"/>
      <c r="H20" s="9"/>
      <c r="I20" s="6"/>
    </row>
    <row r="21" spans="1:9" ht="21" customHeight="1" thickTop="1" x14ac:dyDescent="0.2">
      <c r="A21" s="50"/>
      <c r="B21" s="51"/>
      <c r="C21" s="51"/>
      <c r="D21" s="52"/>
      <c r="E21" s="53"/>
      <c r="F21" s="6"/>
      <c r="G21" s="5"/>
      <c r="H21" s="4"/>
      <c r="I21" s="6"/>
    </row>
    <row r="22" spans="1:9" ht="28.5" customHeight="1" thickBot="1" x14ac:dyDescent="0.25">
      <c r="A22" s="54" t="s">
        <v>40</v>
      </c>
      <c r="B22" s="51"/>
      <c r="C22" s="51"/>
      <c r="D22" s="52"/>
      <c r="E22" s="53"/>
      <c r="F22" s="6"/>
      <c r="G22" s="5"/>
      <c r="H22" s="4"/>
      <c r="I22" s="6"/>
    </row>
    <row r="23" spans="1:9" ht="39.9" customHeight="1" thickBot="1" x14ac:dyDescent="0.25">
      <c r="A23" s="134" t="s">
        <v>49</v>
      </c>
      <c r="B23" s="135"/>
      <c r="C23" s="136"/>
      <c r="D23" s="112" t="s">
        <v>3</v>
      </c>
      <c r="E23" s="113"/>
      <c r="F23" s="6"/>
      <c r="G23" s="5"/>
      <c r="H23" s="4"/>
      <c r="I23" s="6"/>
    </row>
    <row r="24" spans="1:9" ht="39.9" customHeight="1" x14ac:dyDescent="0.2">
      <c r="A24" s="137" t="s">
        <v>53</v>
      </c>
      <c r="B24" s="138"/>
      <c r="C24" s="165" t="s">
        <v>43</v>
      </c>
      <c r="D24" s="55" t="s">
        <v>24</v>
      </c>
      <c r="E24" s="56">
        <f>ROUND((D19+D19*式等!C23),0)</f>
        <v>0</v>
      </c>
      <c r="F24" s="6"/>
      <c r="G24" s="5"/>
      <c r="H24" s="4"/>
      <c r="I24" s="6"/>
    </row>
    <row r="25" spans="1:9" ht="39.9" customHeight="1" thickBot="1" x14ac:dyDescent="0.25">
      <c r="A25" s="139"/>
      <c r="B25" s="140"/>
      <c r="C25" s="164"/>
      <c r="D25" s="57" t="s">
        <v>2</v>
      </c>
      <c r="E25" s="58">
        <f>ROUND((D20+D20*式等!C23),0)</f>
        <v>0</v>
      </c>
      <c r="F25" s="6"/>
      <c r="G25" s="5"/>
      <c r="H25" s="4"/>
      <c r="I25" s="6"/>
    </row>
    <row r="26" spans="1:9" ht="39.9" customHeight="1" x14ac:dyDescent="0.2">
      <c r="A26" s="139"/>
      <c r="B26" s="140"/>
      <c r="C26" s="165" t="s">
        <v>45</v>
      </c>
      <c r="D26" s="55" t="s">
        <v>24</v>
      </c>
      <c r="E26" s="56">
        <f>ROUND((D19+D19*式等!C29),0)</f>
        <v>0</v>
      </c>
      <c r="F26" s="6"/>
      <c r="G26" s="5"/>
      <c r="H26" s="4"/>
      <c r="I26" s="6"/>
    </row>
    <row r="27" spans="1:9" ht="39.9" customHeight="1" thickBot="1" x14ac:dyDescent="0.25">
      <c r="A27" s="161"/>
      <c r="B27" s="162"/>
      <c r="C27" s="164"/>
      <c r="D27" s="57" t="s">
        <v>2</v>
      </c>
      <c r="E27" s="58">
        <f>ROUND((D20+D20*式等!C29),0)</f>
        <v>0</v>
      </c>
      <c r="F27" s="6"/>
      <c r="G27" s="5"/>
      <c r="H27" s="4"/>
      <c r="I27" s="6"/>
    </row>
    <row r="28" spans="1:9" ht="39.9" customHeight="1" thickBot="1" x14ac:dyDescent="0.25">
      <c r="A28" s="137" t="s">
        <v>50</v>
      </c>
      <c r="B28" s="138"/>
      <c r="C28" s="160" t="s">
        <v>41</v>
      </c>
      <c r="D28" s="59" t="s">
        <v>24</v>
      </c>
      <c r="E28" s="56">
        <f>D19*9</f>
        <v>0</v>
      </c>
      <c r="F28" s="6"/>
      <c r="G28" s="5"/>
      <c r="H28" s="4"/>
      <c r="I28" s="6"/>
    </row>
    <row r="29" spans="1:9" ht="39.9" customHeight="1" thickBot="1" x14ac:dyDescent="0.25">
      <c r="A29" s="139"/>
      <c r="B29" s="140"/>
      <c r="C29" s="160"/>
      <c r="D29" s="60" t="s">
        <v>2</v>
      </c>
      <c r="E29" s="58">
        <f>D20*9</f>
        <v>0</v>
      </c>
      <c r="F29" s="6"/>
      <c r="G29" s="5"/>
      <c r="H29" s="4"/>
      <c r="I29" s="6"/>
    </row>
    <row r="30" spans="1:9" ht="39.9" customHeight="1" thickBot="1" x14ac:dyDescent="0.25">
      <c r="A30" s="139"/>
      <c r="B30" s="140"/>
      <c r="C30" s="160" t="s">
        <v>42</v>
      </c>
      <c r="D30" s="59" t="s">
        <v>24</v>
      </c>
      <c r="E30" s="56">
        <f>D19*3</f>
        <v>0</v>
      </c>
      <c r="F30" s="6"/>
      <c r="G30" s="5"/>
      <c r="H30" s="4"/>
      <c r="I30" s="6"/>
    </row>
    <row r="31" spans="1:9" ht="39.9" customHeight="1" thickBot="1" x14ac:dyDescent="0.25">
      <c r="A31" s="161"/>
      <c r="B31" s="162"/>
      <c r="C31" s="160"/>
      <c r="D31" s="60" t="s">
        <v>2</v>
      </c>
      <c r="E31" s="58">
        <f>D20*3</f>
        <v>0</v>
      </c>
      <c r="F31" s="6"/>
      <c r="G31" s="5"/>
      <c r="H31" s="4"/>
      <c r="I31" s="6"/>
    </row>
    <row r="32" spans="1:9" ht="17.25" customHeight="1" x14ac:dyDescent="0.2">
      <c r="A32" s="61"/>
      <c r="B32" s="51"/>
      <c r="C32" s="51"/>
      <c r="D32" s="52"/>
      <c r="E32" s="53"/>
      <c r="F32" s="6"/>
      <c r="G32" s="5"/>
      <c r="H32" s="4"/>
      <c r="I32" s="6"/>
    </row>
    <row r="33" spans="1:9" ht="44.25" customHeight="1" x14ac:dyDescent="0.2">
      <c r="A33" s="10"/>
      <c r="B33" s="11"/>
      <c r="C33" s="11"/>
      <c r="D33" s="12"/>
      <c r="E33" s="13"/>
      <c r="F33" s="6"/>
      <c r="G33" s="5"/>
      <c r="H33" s="4"/>
      <c r="I33" s="6"/>
    </row>
    <row r="34" spans="1:9" ht="44.25" customHeight="1" x14ac:dyDescent="0.2">
      <c r="A34" s="10"/>
      <c r="B34" s="11"/>
      <c r="C34" s="11"/>
      <c r="D34" s="12"/>
      <c r="E34" s="13"/>
      <c r="F34" s="6"/>
      <c r="G34" s="5"/>
      <c r="H34" s="4"/>
      <c r="I34" s="6"/>
    </row>
    <row r="35" spans="1:9" ht="44.25" customHeight="1" x14ac:dyDescent="0.2">
      <c r="A35" s="10"/>
      <c r="B35" s="11"/>
      <c r="C35" s="11"/>
      <c r="D35" s="12"/>
      <c r="E35" s="13"/>
      <c r="F35" s="6"/>
      <c r="G35" s="5"/>
      <c r="H35" s="4"/>
      <c r="I35" s="6"/>
    </row>
    <row r="36" spans="1:9" ht="44.25" customHeight="1" x14ac:dyDescent="0.2">
      <c r="A36" s="10"/>
      <c r="B36" s="11"/>
      <c r="C36" s="11"/>
      <c r="D36" s="12"/>
      <c r="E36" s="13"/>
      <c r="F36" s="6"/>
      <c r="G36" s="5"/>
      <c r="H36" s="4"/>
      <c r="I36" s="6"/>
    </row>
    <row r="37" spans="1:9" ht="44.25" customHeight="1" x14ac:dyDescent="0.2">
      <c r="A37" s="10"/>
      <c r="B37" s="11"/>
      <c r="C37" s="11"/>
      <c r="D37" s="12"/>
      <c r="E37" s="13"/>
      <c r="F37" s="6"/>
      <c r="G37" s="5"/>
      <c r="H37" s="4"/>
      <c r="I37" s="6"/>
    </row>
    <row r="38" spans="1:9" ht="44.25" customHeight="1" x14ac:dyDescent="0.2">
      <c r="A38" s="10"/>
      <c r="B38" s="11"/>
      <c r="C38" s="11"/>
      <c r="D38" s="12"/>
      <c r="E38" s="13"/>
      <c r="F38" s="6"/>
      <c r="G38" s="5"/>
      <c r="H38" s="4"/>
      <c r="I38" s="6"/>
    </row>
    <row r="39" spans="1:9" ht="44.25" customHeight="1" x14ac:dyDescent="0.2">
      <c r="A39" s="10"/>
      <c r="B39" s="11"/>
      <c r="C39" s="11"/>
      <c r="D39" s="12"/>
      <c r="E39" s="13"/>
      <c r="F39" s="6"/>
      <c r="G39" s="5"/>
      <c r="H39" s="4"/>
      <c r="I39" s="6"/>
    </row>
    <row r="40" spans="1:9" ht="44.25" customHeight="1" x14ac:dyDescent="0.2">
      <c r="A40" s="10"/>
      <c r="B40" s="11"/>
      <c r="C40" s="11"/>
      <c r="D40" s="12"/>
      <c r="E40" s="13"/>
      <c r="F40" s="6"/>
      <c r="G40" s="5"/>
      <c r="H40" s="4"/>
      <c r="I40" s="6"/>
    </row>
    <row r="41" spans="1:9" ht="44.25" customHeight="1" x14ac:dyDescent="0.2">
      <c r="A41" s="10"/>
      <c r="B41" s="11"/>
      <c r="C41" s="11"/>
      <c r="D41" s="12"/>
      <c r="E41" s="13"/>
      <c r="F41" s="6"/>
      <c r="G41" s="5"/>
      <c r="H41" s="4"/>
      <c r="I41" s="6"/>
    </row>
    <row r="42" spans="1:9" ht="44.25" customHeight="1" x14ac:dyDescent="0.2">
      <c r="A42" s="10"/>
      <c r="B42" s="11"/>
      <c r="C42" s="11"/>
      <c r="D42" s="12"/>
      <c r="E42" s="13"/>
      <c r="F42" s="6"/>
      <c r="G42" s="5"/>
      <c r="H42" s="4"/>
      <c r="I42" s="6"/>
    </row>
    <row r="43" spans="1:9" ht="44.25" customHeight="1" x14ac:dyDescent="0.2">
      <c r="A43" s="10"/>
      <c r="B43" s="11"/>
      <c r="C43" s="11"/>
      <c r="D43" s="12"/>
      <c r="E43" s="13"/>
      <c r="F43" s="6"/>
      <c r="G43" s="5"/>
      <c r="H43" s="4"/>
      <c r="I43" s="6"/>
    </row>
    <row r="44" spans="1:9" ht="44.25" customHeight="1" x14ac:dyDescent="0.2">
      <c r="A44" s="10"/>
      <c r="B44" s="11"/>
      <c r="C44" s="11"/>
      <c r="D44" s="12"/>
      <c r="E44" s="13"/>
      <c r="F44" s="6"/>
      <c r="G44" s="5"/>
      <c r="H44" s="4"/>
      <c r="I44" s="6"/>
    </row>
  </sheetData>
  <protectedRanges>
    <protectedRange sqref="D10:D11" name="範囲1"/>
  </protectedRanges>
  <mergeCells count="16">
    <mergeCell ref="A28:B31"/>
    <mergeCell ref="C28:C29"/>
    <mergeCell ref="C30:C31"/>
    <mergeCell ref="A19:C19"/>
    <mergeCell ref="A20:C20"/>
    <mergeCell ref="A23:C23"/>
    <mergeCell ref="D23:E23"/>
    <mergeCell ref="A24:B27"/>
    <mergeCell ref="C24:C25"/>
    <mergeCell ref="C26:C27"/>
    <mergeCell ref="A17:C17"/>
    <mergeCell ref="A10:C10"/>
    <mergeCell ref="A11:C11"/>
    <mergeCell ref="A12:E12"/>
    <mergeCell ref="A14:C14"/>
    <mergeCell ref="A15:C15"/>
  </mergeCells>
  <phoneticPr fontId="2"/>
  <pageMargins left="0.92" right="0.51181102362204722" top="0.78" bottom="0.56999999999999995" header="0.31496062992125984" footer="0.37"/>
  <pageSetup paperSize="9" scale="5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R7年度末退職・R８年度中掛金 (子育て支援金前納率なし)</vt:lpstr>
      <vt:lpstr>R７年度末退職・R８年度中掛金 (子育て支援金前納率あり）</vt:lpstr>
      <vt:lpstr>式等</vt:lpstr>
      <vt:lpstr>R7年度退職（R7年度末退職を除く）・R7年度中掛金</vt:lpstr>
      <vt:lpstr>試算表 (参考・R６年度中掛金)</vt:lpstr>
      <vt:lpstr>'R7年度退職（R7年度末退職を除く）・R7年度中掛金'!Print_Area</vt:lpstr>
      <vt:lpstr>'R７年度末退職・R８年度中掛金 (子育て支援金前納率あり）'!Print_Area</vt:lpstr>
      <vt:lpstr>'R7年度末退職・R８年度中掛金 (子育て支援金前納率なし)'!Print_Area</vt:lpstr>
      <vt:lpstr>'試算表 (参考・R６年度中掛金)'!Print_Area</vt:lpstr>
      <vt:lpstr>式等!Print_Area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hyogo</dc:creator>
  <cp:lastModifiedBy>上東　美音</cp:lastModifiedBy>
  <cp:lastPrinted>2026-01-14T04:42:50Z</cp:lastPrinted>
  <dcterms:created xsi:type="dcterms:W3CDTF">2004-08-23T02:16:51Z</dcterms:created>
  <dcterms:modified xsi:type="dcterms:W3CDTF">2026-01-27T03:10:30Z</dcterms:modified>
</cp:coreProperties>
</file>